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ESUPUESTO_2022\Reportes_de_ejecucion_2022\"/>
    </mc:Choice>
  </mc:AlternateContent>
  <xr:revisionPtr revIDLastSave="0" documentId="13_ncr:1_{B9537BEF-B864-4516-A33D-A721ABFF7F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_EPG034_EjecucionPresupuesta" sheetId="1" r:id="rId1"/>
  </sheets>
  <definedNames>
    <definedName name="_xlnm.Print_Area" localSheetId="0">REP_EPG034_EjecucionPresupuesta!$A$1:$R$30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9" i="1" l="1"/>
  <c r="P29" i="1"/>
  <c r="O29" i="1"/>
  <c r="M29" i="1"/>
  <c r="L29" i="1"/>
  <c r="K29" i="1"/>
  <c r="J29" i="1"/>
  <c r="I29" i="1"/>
  <c r="H29" i="1"/>
  <c r="G29" i="1"/>
  <c r="F29" i="1"/>
  <c r="Q23" i="1"/>
  <c r="P23" i="1"/>
  <c r="O23" i="1"/>
  <c r="M23" i="1"/>
  <c r="L23" i="1"/>
  <c r="K23" i="1"/>
  <c r="J23" i="1"/>
  <c r="I23" i="1"/>
  <c r="H23" i="1"/>
  <c r="G23" i="1"/>
  <c r="F23" i="1"/>
  <c r="Q18" i="1"/>
  <c r="P18" i="1"/>
  <c r="O18" i="1"/>
  <c r="M18" i="1"/>
  <c r="L18" i="1"/>
  <c r="K18" i="1"/>
  <c r="J18" i="1"/>
  <c r="I18" i="1"/>
  <c r="H18" i="1"/>
  <c r="G18" i="1"/>
  <c r="F18" i="1"/>
  <c r="Q16" i="1"/>
  <c r="P16" i="1"/>
  <c r="O16" i="1"/>
  <c r="M16" i="1"/>
  <c r="L16" i="1"/>
  <c r="K16" i="1"/>
  <c r="J16" i="1"/>
  <c r="I16" i="1"/>
  <c r="H16" i="1"/>
  <c r="G16" i="1"/>
  <c r="F16" i="1"/>
  <c r="Q10" i="1"/>
  <c r="R10" i="1" s="1"/>
  <c r="P10" i="1"/>
  <c r="O10" i="1"/>
  <c r="M10" i="1"/>
  <c r="L10" i="1"/>
  <c r="K10" i="1"/>
  <c r="J10" i="1"/>
  <c r="I10" i="1"/>
  <c r="H10" i="1"/>
  <c r="G10" i="1"/>
  <c r="F10" i="1"/>
  <c r="Q8" i="1"/>
  <c r="P8" i="1"/>
  <c r="O8" i="1"/>
  <c r="M8" i="1"/>
  <c r="L8" i="1"/>
  <c r="K8" i="1"/>
  <c r="J8" i="1"/>
  <c r="I8" i="1"/>
  <c r="H8" i="1"/>
  <c r="G8" i="1"/>
  <c r="F8" i="1"/>
  <c r="R6" i="1"/>
  <c r="R7" i="1"/>
  <c r="R9" i="1"/>
  <c r="R11" i="1"/>
  <c r="R12" i="1"/>
  <c r="R13" i="1"/>
  <c r="R14" i="1"/>
  <c r="R15" i="1"/>
  <c r="R17" i="1"/>
  <c r="R19" i="1"/>
  <c r="R20" i="1"/>
  <c r="R21" i="1"/>
  <c r="R22" i="1"/>
  <c r="R25" i="1"/>
  <c r="R26" i="1"/>
  <c r="R27" i="1"/>
  <c r="R28" i="1"/>
  <c r="R5" i="1"/>
  <c r="N6" i="1"/>
  <c r="N7" i="1"/>
  <c r="N9" i="1"/>
  <c r="N11" i="1"/>
  <c r="N12" i="1"/>
  <c r="N13" i="1"/>
  <c r="N14" i="1"/>
  <c r="N15" i="1"/>
  <c r="N17" i="1"/>
  <c r="N19" i="1"/>
  <c r="N20" i="1"/>
  <c r="N21" i="1"/>
  <c r="N22" i="1"/>
  <c r="N25" i="1"/>
  <c r="N26" i="1"/>
  <c r="N27" i="1"/>
  <c r="N28" i="1"/>
  <c r="N5" i="1"/>
  <c r="Q30" i="1" l="1"/>
  <c r="R23" i="1"/>
  <c r="N23" i="1"/>
  <c r="F30" i="1"/>
  <c r="N29" i="1"/>
  <c r="R29" i="1"/>
  <c r="Q24" i="1"/>
  <c r="I24" i="1"/>
  <c r="I30" i="1" s="1"/>
  <c r="M24" i="1"/>
  <c r="N24" i="1" s="1"/>
  <c r="F24" i="1"/>
  <c r="G24" i="1"/>
  <c r="G30" i="1" s="1"/>
  <c r="K24" i="1"/>
  <c r="K30" i="1" s="1"/>
  <c r="O24" i="1"/>
  <c r="O30" i="1" s="1"/>
  <c r="H24" i="1"/>
  <c r="H30" i="1" s="1"/>
  <c r="L24" i="1"/>
  <c r="L30" i="1" s="1"/>
  <c r="P24" i="1"/>
  <c r="P30" i="1" s="1"/>
  <c r="J24" i="1"/>
  <c r="J30" i="1" s="1"/>
  <c r="N18" i="1"/>
  <c r="N16" i="1"/>
  <c r="N10" i="1"/>
  <c r="R18" i="1"/>
  <c r="N8" i="1"/>
  <c r="R16" i="1"/>
  <c r="R8" i="1"/>
  <c r="R30" i="1" l="1"/>
  <c r="R24" i="1"/>
  <c r="M30" i="1"/>
  <c r="N30" i="1" s="1"/>
</calcChain>
</file>

<file path=xl/sharedStrings.xml><?xml version="1.0" encoding="utf-8"?>
<sst xmlns="http://schemas.openxmlformats.org/spreadsheetml/2006/main" count="160" uniqueCount="79">
  <si>
    <t/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</si>
  <si>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</si>
  <si>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</si>
  <si>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</si>
  <si>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</si>
  <si>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</si>
  <si>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</si>
  <si>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</si>
  <si>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</si>
  <si>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</si>
  <si>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</si>
  <si>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</si>
  <si>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</si>
  <si>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</si>
  <si>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</si>
  <si>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</si>
  <si>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</si>
  <si>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</si>
  <si>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</si>
  <si>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</si>
  <si>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</si>
  <si>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</si>
  <si>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</si>
  <si>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</si>
  <si>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</si>
  <si>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</si>
  <si>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</si>
  <si>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</si>
  <si>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A-03-03-01-053</t>
  </si>
  <si>
    <t>FONDO DE PROTECCIÓN DE JUSTICIA. DECRETO 1890 DE 1999 Y DECRETO 200 DE 2003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</si>
  <si>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</si>
  <si>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</si>
  <si>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</si>
  <si>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</si>
  <si>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A-03-04-02-014</t>
  </si>
  <si>
    <t>AUXILIO FUNERARIO (NO DE PENSIONES)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</si>
  <si>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</si>
  <si>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</si>
  <si>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</si>
  <si>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</si>
  <si>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</si>
  <si>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</si>
  <si>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</si>
  <si>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</si>
  <si>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</si>
  <si>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</si>
  <si>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</si>
  <si>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</si>
  <si>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</si>
  <si>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</si>
  <si>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C-2504-1000-1</t>
  </si>
  <si>
    <t>14</t>
  </si>
  <si>
    <t>FORTALECIMIENTO DE LA PROCURADURÍA GENERAL DE LA NACIÓN PARA EL EJERCICIO DEL CONTROL PÚBLICO  NACIONAL</t>
  </si>
  <si>
    <t>C-2599-1000-16</t>
  </si>
  <si>
    <t>FORTALECIMIENTO DE LA GESTION TECNOLOGICA CON ENFOQUE DE INVESTIGACION, DESARROLLO E INNOVACION A NIVEL   NACIONAL</t>
  </si>
  <si>
    <t>C-2599-1000-17</t>
  </si>
  <si>
    <t>FORTALECIMIENTO DE LA PRESTACION DE SERVICIOS DE LA PGN EN EL MARCO DEL MIPGN TANTO A NIVEL TERRITORIAL COMO   NACIONAL</t>
  </si>
  <si>
    <t>C-2599-1000-18</t>
  </si>
  <si>
    <t>FORTALECIMIENTO DE LA INFRAESTRUCTURA FISICA DE LA PGN  NACIONAL</t>
  </si>
  <si>
    <t>a-01</t>
  </si>
  <si>
    <t>a-02</t>
  </si>
  <si>
    <t>a-03</t>
  </si>
  <si>
    <t>a-07</t>
  </si>
  <si>
    <t>a-08</t>
  </si>
  <si>
    <t>c</t>
  </si>
  <si>
    <t>%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</si>
  <si>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</si>
  <si>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</si>
  <si>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</si>
  <si>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</si>
  <si>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</si>
  <si>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</si>
  <si>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INVERSIÓN</t>
  </si>
  <si>
    <t>TOTAL</t>
  </si>
  <si>
    <t>Año Fiscal:</t>
  </si>
  <si>
    <t>Entidad:</t>
  </si>
  <si>
    <t>PROCURADURIA GENERAL DE LA NACIÓN - GESTION GENERAL</t>
  </si>
  <si>
    <t>Periodo: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</si>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</sst>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rgb="FF00000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4" fontId="3" fillId="0" borderId="1" xfId="0" applyNumberFormat="1" applyFont="1" applyFill="1" applyBorder="1" applyAlignment="1">
      <alignment horizontal="right" vertical="center" wrapText="1" readingOrder="1"/>
    </xf>
    <xf numFmtId="10" fontId="3" fillId="0" borderId="1" xfId="2" applyNumberFormat="1" applyFont="1" applyFill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left" vertical="center" wrapText="1" readingOrder="1"/>
    </xf>
    <xf numFmtId="4" fontId="4" fillId="3" borderId="1" xfId="0" applyNumberFormat="1" applyFont="1" applyFill="1" applyBorder="1" applyAlignment="1">
      <alignment horizontal="right" vertical="center" wrapText="1" readingOrder="1"/>
    </xf>
    <xf numFmtId="4" fontId="4" fillId="3" borderId="1" xfId="1" applyNumberFormat="1" applyFont="1" applyFill="1" applyBorder="1" applyAlignment="1">
      <alignment horizontal="right" vertical="center" wrapText="1" readingOrder="1"/>
    </xf>
    <xf numFmtId="10" fontId="4" fillId="3" borderId="1" xfId="2" applyNumberFormat="1" applyFont="1" applyFill="1" applyBorder="1" applyAlignment="1">
      <alignment horizontal="right" vertical="center" wrapText="1" readingOrder="1"/>
    </xf>
    <xf numFmtId="0" fontId="3" fillId="2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4" fontId="4" fillId="2" borderId="1" xfId="0" applyNumberFormat="1" applyFont="1" applyFill="1" applyBorder="1" applyAlignment="1">
      <alignment horizontal="right" vertical="center" wrapText="1" readingOrder="1"/>
    </xf>
    <xf numFmtId="10" fontId="4" fillId="2" borderId="1" xfId="2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showGridLines="0" tabSelected="1" zoomScale="90" zoomScaleNormal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R30" sqref="A1:R30"/>
    </sheetView>
  </sheetViews>
  <sheetFormatPr baseColWidth="10" defaultRowHeight="11.25" x14ac:dyDescent="0.2"/>
  <cols>
    <col min="1" max="1" width="21.5703125" style="5" customWidth="1"/>
    <col min="2" max="2" width="9.5703125" style="5" customWidth="1"/>
    <col min="3" max="3" width="8" style="5" customWidth="1"/>
    <col min="4" max="4" width="9.5703125" style="5" customWidth="1"/>
    <col min="5" max="5" width="27.5703125" style="5" customWidth="1"/>
    <col min="6" max="6" width="20.42578125" style="5" bestFit="1" customWidth="1"/>
    <col min="7" max="8" width="18.85546875" style="5" customWidth="1"/>
    <col min="9" max="9" width="20.42578125" style="5" bestFit="1" customWidth="1"/>
    <col min="10" max="10" width="18.85546875" style="5" customWidth="1"/>
    <col min="11" max="11" width="19.7109375" style="5" bestFit="1" customWidth="1"/>
    <col min="12" max="13" width="18.85546875" style="5" customWidth="1"/>
    <col min="14" max="14" width="8.140625" style="5" bestFit="1" customWidth="1"/>
    <col min="15" max="17" width="18.85546875" style="5" customWidth="1"/>
    <col min="18" max="18" width="8.140625" style="5" bestFit="1" customWidth="1"/>
    <col min="19" max="16384" width="11.42578125" style="5"/>
  </cols>
  <sheetData>
    <row r="1" spans="1:18" x14ac:dyDescent="0.2">
      <c r="A1" s="20" t="s">
        <v>74</v>
      </c>
      <c r="B1" s="20"/>
      <c r="C1" s="21">
        <v>2022</v>
      </c>
      <c r="D1" s="20"/>
      <c r="E1" s="20"/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4" t="s">
        <v>0</v>
      </c>
      <c r="N1" s="4"/>
      <c r="O1" s="4" t="s">
        <v>0</v>
      </c>
      <c r="P1" s="4" t="s">
        <v>0</v>
      </c>
      <c r="Q1" s="4" t="s">
        <v>0</v>
      </c>
      <c r="R1" s="4"/>
    </row>
    <row r="2" spans="1:18" x14ac:dyDescent="0.2">
      <c r="A2" s="20" t="s">
        <v>75</v>
      </c>
      <c r="B2" s="20"/>
      <c r="C2" s="21" t="s">
        <v>76</v>
      </c>
      <c r="D2" s="20"/>
      <c r="E2" s="20"/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/>
      <c r="O2" s="4" t="s">
        <v>0</v>
      </c>
      <c r="P2" s="4" t="s">
        <v>0</v>
      </c>
      <c r="Q2" s="4" t="s">
        <v>0</v>
      </c>
      <c r="R2" s="4"/>
    </row>
    <row r="3" spans="1:18" x14ac:dyDescent="0.2">
      <c r="A3" s="20" t="s">
        <v>77</v>
      </c>
      <c r="B3" s="20"/>
      <c r="C3" s="21" t="s">
        <v>78</v>
      </c>
      <c r="D3" s="20"/>
      <c r="E3" s="20"/>
      <c r="F3" s="4" t="s">
        <v>0</v>
      </c>
      <c r="G3" s="4" t="s">
        <v>0</v>
      </c>
      <c r="H3" s="4" t="s">
        <v>0</v>
      </c>
      <c r="I3" s="4" t="s">
        <v>0</v>
      </c>
      <c r="J3" s="4" t="s">
        <v>0</v>
      </c>
      <c r="K3" s="4" t="s">
        <v>0</v>
      </c>
      <c r="L3" s="4" t="s">
        <v>0</v>
      </c>
      <c r="M3" s="4" t="s">
        <v>0</v>
      </c>
      <c r="N3" s="4"/>
      <c r="O3" s="4" t="s">
        <v>0</v>
      </c>
      <c r="P3" s="4" t="s">
        <v>0</v>
      </c>
      <c r="Q3" s="4" t="s">
        <v>0</v>
      </c>
      <c r="R3" s="4"/>
    </row>
    <row r="4" spans="1:18" x14ac:dyDescent="0.2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65</v>
      </c>
      <c r="O4" s="8" t="s">
        <v>14</v>
      </c>
      <c r="P4" s="8" t="s">
        <v>15</v>
      </c>
      <c r="Q4" s="8" t="s">
        <v>16</v>
      </c>
      <c r="R4" s="8" t="s">
        <v>65</v>
      </c>
    </row>
    <row r="5" spans="1:18" x14ac:dyDescent="0.2">
      <c r="A5" s="3" t="s">
        <v>17</v>
      </c>
      <c r="B5" s="1" t="s">
        <v>18</v>
      </c>
      <c r="C5" s="1" t="s">
        <v>19</v>
      </c>
      <c r="D5" s="1" t="s">
        <v>20</v>
      </c>
      <c r="E5" s="2" t="s">
        <v>21</v>
      </c>
      <c r="F5" s="6">
        <v>374542000000</v>
      </c>
      <c r="G5" s="6">
        <v>0</v>
      </c>
      <c r="H5" s="6">
        <v>0</v>
      </c>
      <c r="I5" s="6">
        <v>374542000000</v>
      </c>
      <c r="J5" s="6">
        <v>0</v>
      </c>
      <c r="K5" s="6">
        <v>374542000000</v>
      </c>
      <c r="L5" s="6">
        <v>0</v>
      </c>
      <c r="M5" s="6">
        <v>79231469303</v>
      </c>
      <c r="N5" s="7">
        <f>M5/I5</f>
        <v>0.21154228178148246</v>
      </c>
      <c r="O5" s="6">
        <v>79231469303</v>
      </c>
      <c r="P5" s="6">
        <v>79231469303</v>
      </c>
      <c r="Q5" s="6">
        <v>79231469303</v>
      </c>
      <c r="R5" s="7">
        <f>Q5/I5</f>
        <v>0.21154228178148246</v>
      </c>
    </row>
    <row r="6" spans="1:18" ht="22.5" x14ac:dyDescent="0.2">
      <c r="A6" s="3" t="s">
        <v>22</v>
      </c>
      <c r="B6" s="1" t="s">
        <v>18</v>
      </c>
      <c r="C6" s="1" t="s">
        <v>19</v>
      </c>
      <c r="D6" s="1" t="s">
        <v>20</v>
      </c>
      <c r="E6" s="2" t="s">
        <v>23</v>
      </c>
      <c r="F6" s="6">
        <v>167939000000</v>
      </c>
      <c r="G6" s="6">
        <v>0</v>
      </c>
      <c r="H6" s="6">
        <v>0</v>
      </c>
      <c r="I6" s="6">
        <v>167939000000</v>
      </c>
      <c r="J6" s="6">
        <v>0</v>
      </c>
      <c r="K6" s="6">
        <v>167939000000</v>
      </c>
      <c r="L6" s="6">
        <v>0</v>
      </c>
      <c r="M6" s="6">
        <v>33878327112</v>
      </c>
      <c r="N6" s="7">
        <f t="shared" ref="N6:N30" si="0">M6/I6</f>
        <v>0.20172995618647246</v>
      </c>
      <c r="O6" s="6">
        <v>33878327112</v>
      </c>
      <c r="P6" s="6">
        <v>33878327112</v>
      </c>
      <c r="Q6" s="6">
        <v>33866862745</v>
      </c>
      <c r="R6" s="7">
        <f t="shared" ref="R6:R30" si="1">Q6/I6</f>
        <v>0.20166169111998999</v>
      </c>
    </row>
    <row r="7" spans="1:18" ht="33.75" x14ac:dyDescent="0.2">
      <c r="A7" s="3" t="s">
        <v>24</v>
      </c>
      <c r="B7" s="1" t="s">
        <v>18</v>
      </c>
      <c r="C7" s="1" t="s">
        <v>19</v>
      </c>
      <c r="D7" s="1" t="s">
        <v>20</v>
      </c>
      <c r="E7" s="2" t="s">
        <v>25</v>
      </c>
      <c r="F7" s="6">
        <v>182187000000</v>
      </c>
      <c r="G7" s="6">
        <v>0</v>
      </c>
      <c r="H7" s="6">
        <v>0</v>
      </c>
      <c r="I7" s="6">
        <v>182187000000</v>
      </c>
      <c r="J7" s="6">
        <v>0</v>
      </c>
      <c r="K7" s="6">
        <v>182187000000</v>
      </c>
      <c r="L7" s="6">
        <v>0</v>
      </c>
      <c r="M7" s="6">
        <v>35366333639</v>
      </c>
      <c r="N7" s="7">
        <f t="shared" si="0"/>
        <v>0.19412106044339059</v>
      </c>
      <c r="O7" s="6">
        <v>35366333639</v>
      </c>
      <c r="P7" s="6">
        <v>35366333639</v>
      </c>
      <c r="Q7" s="6">
        <v>35366333639</v>
      </c>
      <c r="R7" s="7">
        <f t="shared" si="1"/>
        <v>0.19412106044339059</v>
      </c>
    </row>
    <row r="8" spans="1:18" x14ac:dyDescent="0.2">
      <c r="A8" s="9"/>
      <c r="B8" s="10"/>
      <c r="C8" s="10"/>
      <c r="D8" s="10"/>
      <c r="E8" s="11" t="s">
        <v>66</v>
      </c>
      <c r="F8" s="12">
        <f>SUM(F5:F7)</f>
        <v>724668000000</v>
      </c>
      <c r="G8" s="13">
        <f t="shared" ref="G8:J8" si="2">SUM(G5:G7)</f>
        <v>0</v>
      </c>
      <c r="H8" s="13">
        <f t="shared" si="2"/>
        <v>0</v>
      </c>
      <c r="I8" s="12">
        <f>SUM(I5:I7)</f>
        <v>724668000000</v>
      </c>
      <c r="J8" s="13">
        <f t="shared" si="2"/>
        <v>0</v>
      </c>
      <c r="K8" s="12">
        <f>SUM(K5:K7)</f>
        <v>724668000000</v>
      </c>
      <c r="L8" s="12">
        <f>SUM(L5:L7)</f>
        <v>0</v>
      </c>
      <c r="M8" s="12">
        <f>SUM(M5:M7)</f>
        <v>148476130054</v>
      </c>
      <c r="N8" s="14">
        <f t="shared" si="0"/>
        <v>0.20488848694022643</v>
      </c>
      <c r="O8" s="12">
        <f>SUM(O5:O7)</f>
        <v>148476130054</v>
      </c>
      <c r="P8" s="12">
        <f>SUM(P5:P7)</f>
        <v>148476130054</v>
      </c>
      <c r="Q8" s="12">
        <f>SUM(Q5:Q7)</f>
        <v>148464665687</v>
      </c>
      <c r="R8" s="14">
        <f t="shared" si="1"/>
        <v>0.20487266677568211</v>
      </c>
    </row>
    <row r="9" spans="1:18" ht="22.5" x14ac:dyDescent="0.2">
      <c r="A9" s="3" t="s">
        <v>26</v>
      </c>
      <c r="B9" s="1" t="s">
        <v>18</v>
      </c>
      <c r="C9" s="1" t="s">
        <v>19</v>
      </c>
      <c r="D9" s="1" t="s">
        <v>20</v>
      </c>
      <c r="E9" s="2" t="s">
        <v>27</v>
      </c>
      <c r="F9" s="6">
        <v>79878000000</v>
      </c>
      <c r="G9" s="6">
        <v>0</v>
      </c>
      <c r="H9" s="6">
        <v>0</v>
      </c>
      <c r="I9" s="6">
        <v>79878000000</v>
      </c>
      <c r="J9" s="6">
        <v>0</v>
      </c>
      <c r="K9" s="6">
        <v>43632775123</v>
      </c>
      <c r="L9" s="6">
        <v>36245224877</v>
      </c>
      <c r="M9" s="6">
        <v>31369348895.439999</v>
      </c>
      <c r="N9" s="7">
        <f t="shared" si="0"/>
        <v>0.39271575271589171</v>
      </c>
      <c r="O9" s="6">
        <v>7127888013.0200005</v>
      </c>
      <c r="P9" s="6">
        <v>6642618002.8599997</v>
      </c>
      <c r="Q9" s="6">
        <v>6572182499.8900003</v>
      </c>
      <c r="R9" s="7">
        <f t="shared" si="1"/>
        <v>8.2277754824732721E-2</v>
      </c>
    </row>
    <row r="10" spans="1:18" ht="22.5" x14ac:dyDescent="0.2">
      <c r="A10" s="9"/>
      <c r="B10" s="10"/>
      <c r="C10" s="10"/>
      <c r="D10" s="10"/>
      <c r="E10" s="11" t="s">
        <v>67</v>
      </c>
      <c r="F10" s="12">
        <f>SUM(F9)</f>
        <v>79878000000</v>
      </c>
      <c r="G10" s="12">
        <f t="shared" ref="G10:Q10" si="3">SUM(G9)</f>
        <v>0</v>
      </c>
      <c r="H10" s="12">
        <f t="shared" si="3"/>
        <v>0</v>
      </c>
      <c r="I10" s="12">
        <f t="shared" si="3"/>
        <v>79878000000</v>
      </c>
      <c r="J10" s="12">
        <f t="shared" si="3"/>
        <v>0</v>
      </c>
      <c r="K10" s="12">
        <f t="shared" si="3"/>
        <v>43632775123</v>
      </c>
      <c r="L10" s="12">
        <f t="shared" si="3"/>
        <v>36245224877</v>
      </c>
      <c r="M10" s="12">
        <f t="shared" si="3"/>
        <v>31369348895.439999</v>
      </c>
      <c r="N10" s="14">
        <f t="shared" si="0"/>
        <v>0.39271575271589171</v>
      </c>
      <c r="O10" s="12">
        <f t="shared" si="3"/>
        <v>7127888013.0200005</v>
      </c>
      <c r="P10" s="12">
        <f t="shared" si="3"/>
        <v>6642618002.8599997</v>
      </c>
      <c r="Q10" s="12">
        <f t="shared" si="3"/>
        <v>6572182499.8900003</v>
      </c>
      <c r="R10" s="14">
        <f t="shared" si="1"/>
        <v>8.2277754824732721E-2</v>
      </c>
    </row>
    <row r="11" spans="1:18" ht="33.75" x14ac:dyDescent="0.2">
      <c r="A11" s="3" t="s">
        <v>28</v>
      </c>
      <c r="B11" s="1" t="s">
        <v>18</v>
      </c>
      <c r="C11" s="1" t="s">
        <v>19</v>
      </c>
      <c r="D11" s="1" t="s">
        <v>20</v>
      </c>
      <c r="E11" s="2" t="s">
        <v>29</v>
      </c>
      <c r="F11" s="6">
        <v>294000000</v>
      </c>
      <c r="G11" s="6">
        <v>0</v>
      </c>
      <c r="H11" s="6">
        <v>0</v>
      </c>
      <c r="I11" s="6">
        <v>294000000</v>
      </c>
      <c r="J11" s="6">
        <v>0</v>
      </c>
      <c r="K11" s="6">
        <v>0</v>
      </c>
      <c r="L11" s="6">
        <v>294000000</v>
      </c>
      <c r="M11" s="6">
        <v>0</v>
      </c>
      <c r="N11" s="7">
        <f t="shared" si="0"/>
        <v>0</v>
      </c>
      <c r="O11" s="6">
        <v>0</v>
      </c>
      <c r="P11" s="6">
        <v>0</v>
      </c>
      <c r="Q11" s="6">
        <v>0</v>
      </c>
      <c r="R11" s="7">
        <f t="shared" si="1"/>
        <v>0</v>
      </c>
    </row>
    <row r="12" spans="1:18" ht="33.75" x14ac:dyDescent="0.2">
      <c r="A12" s="3" t="s">
        <v>30</v>
      </c>
      <c r="B12" s="1" t="s">
        <v>18</v>
      </c>
      <c r="C12" s="1" t="s">
        <v>19</v>
      </c>
      <c r="D12" s="1" t="s">
        <v>20</v>
      </c>
      <c r="E12" s="2" t="s">
        <v>31</v>
      </c>
      <c r="F12" s="6">
        <v>39507000000</v>
      </c>
      <c r="G12" s="6">
        <v>0</v>
      </c>
      <c r="H12" s="6">
        <v>0</v>
      </c>
      <c r="I12" s="6">
        <v>39507000000</v>
      </c>
      <c r="J12" s="6">
        <v>39507000000</v>
      </c>
      <c r="K12" s="6">
        <v>0</v>
      </c>
      <c r="L12" s="6">
        <v>0</v>
      </c>
      <c r="M12" s="6">
        <v>0</v>
      </c>
      <c r="N12" s="7">
        <f t="shared" si="0"/>
        <v>0</v>
      </c>
      <c r="O12" s="6">
        <v>0</v>
      </c>
      <c r="P12" s="6">
        <v>0</v>
      </c>
      <c r="Q12" s="6">
        <v>0</v>
      </c>
      <c r="R12" s="7">
        <f t="shared" si="1"/>
        <v>0</v>
      </c>
    </row>
    <row r="13" spans="1:18" ht="33.75" x14ac:dyDescent="0.2">
      <c r="A13" s="3" t="s">
        <v>32</v>
      </c>
      <c r="B13" s="1" t="s">
        <v>18</v>
      </c>
      <c r="C13" s="1" t="s">
        <v>19</v>
      </c>
      <c r="D13" s="1" t="s">
        <v>20</v>
      </c>
      <c r="E13" s="2" t="s">
        <v>33</v>
      </c>
      <c r="F13" s="6">
        <v>1819000000</v>
      </c>
      <c r="G13" s="6">
        <v>0</v>
      </c>
      <c r="H13" s="6">
        <v>0</v>
      </c>
      <c r="I13" s="6">
        <v>1819000000</v>
      </c>
      <c r="J13" s="6">
        <v>0</v>
      </c>
      <c r="K13" s="6">
        <v>1819000000</v>
      </c>
      <c r="L13" s="6">
        <v>0</v>
      </c>
      <c r="M13" s="6">
        <v>668494902</v>
      </c>
      <c r="N13" s="7">
        <f t="shared" si="0"/>
        <v>0.36750681803188567</v>
      </c>
      <c r="O13" s="6">
        <v>644960838</v>
      </c>
      <c r="P13" s="6">
        <v>644960838</v>
      </c>
      <c r="Q13" s="6">
        <v>644960838</v>
      </c>
      <c r="R13" s="7">
        <f t="shared" si="1"/>
        <v>0.35456890489279824</v>
      </c>
    </row>
    <row r="14" spans="1:18" ht="22.5" x14ac:dyDescent="0.2">
      <c r="A14" s="3" t="s">
        <v>34</v>
      </c>
      <c r="B14" s="1" t="s">
        <v>18</v>
      </c>
      <c r="C14" s="1" t="s">
        <v>19</v>
      </c>
      <c r="D14" s="1" t="s">
        <v>20</v>
      </c>
      <c r="E14" s="2" t="s">
        <v>35</v>
      </c>
      <c r="F14" s="6">
        <v>60000000</v>
      </c>
      <c r="G14" s="6">
        <v>0</v>
      </c>
      <c r="H14" s="6">
        <v>0</v>
      </c>
      <c r="I14" s="6">
        <v>60000000</v>
      </c>
      <c r="J14" s="6">
        <v>0</v>
      </c>
      <c r="K14" s="6">
        <v>15400260</v>
      </c>
      <c r="L14" s="6">
        <v>44599740</v>
      </c>
      <c r="M14" s="6">
        <v>15400260</v>
      </c>
      <c r="N14" s="7">
        <f t="shared" si="0"/>
        <v>0.25667099999999998</v>
      </c>
      <c r="O14" s="6">
        <v>15400260</v>
      </c>
      <c r="P14" s="6">
        <v>11900260</v>
      </c>
      <c r="Q14" s="6">
        <v>11900260</v>
      </c>
      <c r="R14" s="7">
        <f t="shared" si="1"/>
        <v>0.19833766666666666</v>
      </c>
    </row>
    <row r="15" spans="1:18" x14ac:dyDescent="0.2">
      <c r="A15" s="3" t="s">
        <v>36</v>
      </c>
      <c r="B15" s="1" t="s">
        <v>18</v>
      </c>
      <c r="C15" s="1" t="s">
        <v>19</v>
      </c>
      <c r="D15" s="1" t="s">
        <v>20</v>
      </c>
      <c r="E15" s="2" t="s">
        <v>37</v>
      </c>
      <c r="F15" s="6">
        <v>25505000000</v>
      </c>
      <c r="G15" s="6">
        <v>0</v>
      </c>
      <c r="H15" s="6">
        <v>0</v>
      </c>
      <c r="I15" s="6">
        <v>25505000000</v>
      </c>
      <c r="J15" s="6">
        <v>0</v>
      </c>
      <c r="K15" s="6">
        <v>4317484798.8400002</v>
      </c>
      <c r="L15" s="6">
        <v>21187515201.16</v>
      </c>
      <c r="M15" s="6">
        <v>1933524394</v>
      </c>
      <c r="N15" s="7">
        <f t="shared" si="0"/>
        <v>7.580962140756714E-2</v>
      </c>
      <c r="O15" s="6">
        <v>1933524394</v>
      </c>
      <c r="P15" s="6">
        <v>1598517750</v>
      </c>
      <c r="Q15" s="6">
        <v>1583999861</v>
      </c>
      <c r="R15" s="7">
        <f t="shared" si="1"/>
        <v>6.2105464065869434E-2</v>
      </c>
    </row>
    <row r="16" spans="1:18" x14ac:dyDescent="0.2">
      <c r="A16" s="9"/>
      <c r="B16" s="10"/>
      <c r="C16" s="10"/>
      <c r="D16" s="10"/>
      <c r="E16" s="11" t="s">
        <v>68</v>
      </c>
      <c r="F16" s="12">
        <f>SUM(F11:F15)</f>
        <v>67185000000</v>
      </c>
      <c r="G16" s="13">
        <f t="shared" ref="G16:Q16" si="4">SUM(G11:G15)</f>
        <v>0</v>
      </c>
      <c r="H16" s="13">
        <f t="shared" si="4"/>
        <v>0</v>
      </c>
      <c r="I16" s="12">
        <f t="shared" si="4"/>
        <v>67185000000</v>
      </c>
      <c r="J16" s="13">
        <f t="shared" si="4"/>
        <v>39507000000</v>
      </c>
      <c r="K16" s="12">
        <f t="shared" si="4"/>
        <v>6151885058.8400002</v>
      </c>
      <c r="L16" s="12">
        <f t="shared" si="4"/>
        <v>21526114941.16</v>
      </c>
      <c r="M16" s="12">
        <f t="shared" si="4"/>
        <v>2617419556</v>
      </c>
      <c r="N16" s="14">
        <f t="shared" si="0"/>
        <v>3.8958391843417428E-2</v>
      </c>
      <c r="O16" s="12">
        <f t="shared" si="4"/>
        <v>2593885492</v>
      </c>
      <c r="P16" s="12">
        <f t="shared" si="4"/>
        <v>2255378848</v>
      </c>
      <c r="Q16" s="12">
        <f t="shared" si="4"/>
        <v>2240860959</v>
      </c>
      <c r="R16" s="14">
        <f t="shared" si="1"/>
        <v>3.335359022103148E-2</v>
      </c>
    </row>
    <row r="17" spans="1:18" x14ac:dyDescent="0.2">
      <c r="A17" s="3" t="s">
        <v>38</v>
      </c>
      <c r="B17" s="1" t="s">
        <v>18</v>
      </c>
      <c r="C17" s="1" t="s">
        <v>19</v>
      </c>
      <c r="D17" s="1" t="s">
        <v>20</v>
      </c>
      <c r="E17" s="2" t="s">
        <v>39</v>
      </c>
      <c r="F17" s="6">
        <v>2202000000</v>
      </c>
      <c r="G17" s="6">
        <v>0</v>
      </c>
      <c r="H17" s="6">
        <v>0</v>
      </c>
      <c r="I17" s="6">
        <v>2202000000</v>
      </c>
      <c r="J17" s="6">
        <v>0</v>
      </c>
      <c r="K17" s="6">
        <v>2202000000</v>
      </c>
      <c r="L17" s="6">
        <v>0</v>
      </c>
      <c r="M17" s="6">
        <v>488570613</v>
      </c>
      <c r="N17" s="7">
        <f t="shared" si="0"/>
        <v>0.22187584604904631</v>
      </c>
      <c r="O17" s="6">
        <v>488570613</v>
      </c>
      <c r="P17" s="6">
        <v>488570613</v>
      </c>
      <c r="Q17" s="6">
        <v>488570613</v>
      </c>
      <c r="R17" s="7">
        <f t="shared" si="1"/>
        <v>0.22187584604904631</v>
      </c>
    </row>
    <row r="18" spans="1:18" x14ac:dyDescent="0.2">
      <c r="A18" s="9"/>
      <c r="B18" s="10"/>
      <c r="C18" s="10"/>
      <c r="D18" s="10"/>
      <c r="E18" s="11" t="s">
        <v>69</v>
      </c>
      <c r="F18" s="12">
        <f>SUM(F17)</f>
        <v>2202000000</v>
      </c>
      <c r="G18" s="13">
        <f t="shared" ref="G18:Q18" si="5">SUM(G17)</f>
        <v>0</v>
      </c>
      <c r="H18" s="13">
        <f t="shared" si="5"/>
        <v>0</v>
      </c>
      <c r="I18" s="12">
        <f t="shared" si="5"/>
        <v>2202000000</v>
      </c>
      <c r="J18" s="13">
        <f t="shared" si="5"/>
        <v>0</v>
      </c>
      <c r="K18" s="12">
        <f t="shared" si="5"/>
        <v>2202000000</v>
      </c>
      <c r="L18" s="12">
        <f t="shared" si="5"/>
        <v>0</v>
      </c>
      <c r="M18" s="12">
        <f t="shared" si="5"/>
        <v>488570613</v>
      </c>
      <c r="N18" s="14">
        <f t="shared" si="0"/>
        <v>0.22187584604904631</v>
      </c>
      <c r="O18" s="12">
        <f t="shared" si="5"/>
        <v>488570613</v>
      </c>
      <c r="P18" s="12">
        <f t="shared" si="5"/>
        <v>488570613</v>
      </c>
      <c r="Q18" s="12">
        <f t="shared" si="5"/>
        <v>488570613</v>
      </c>
      <c r="R18" s="14">
        <f t="shared" si="1"/>
        <v>0.22187584604904631</v>
      </c>
    </row>
    <row r="19" spans="1:18" x14ac:dyDescent="0.2">
      <c r="A19" s="3" t="s">
        <v>40</v>
      </c>
      <c r="B19" s="1" t="s">
        <v>18</v>
      </c>
      <c r="C19" s="1" t="s">
        <v>19</v>
      </c>
      <c r="D19" s="1" t="s">
        <v>20</v>
      </c>
      <c r="E19" s="2" t="s">
        <v>41</v>
      </c>
      <c r="F19" s="6">
        <v>1028000000</v>
      </c>
      <c r="G19" s="6">
        <v>0</v>
      </c>
      <c r="H19" s="6">
        <v>0</v>
      </c>
      <c r="I19" s="6">
        <v>1028000000</v>
      </c>
      <c r="J19" s="6">
        <v>0</v>
      </c>
      <c r="K19" s="6">
        <v>1028000000</v>
      </c>
      <c r="L19" s="6">
        <v>0</v>
      </c>
      <c r="M19" s="6">
        <v>428991047.00999999</v>
      </c>
      <c r="N19" s="7">
        <f t="shared" si="0"/>
        <v>0.417306465963035</v>
      </c>
      <c r="O19" s="6">
        <v>420704654.00999999</v>
      </c>
      <c r="P19" s="6">
        <v>419937032.00999999</v>
      </c>
      <c r="Q19" s="6">
        <v>410159526.00999999</v>
      </c>
      <c r="R19" s="7">
        <f t="shared" si="1"/>
        <v>0.3989878657684825</v>
      </c>
    </row>
    <row r="20" spans="1:18" ht="22.5" x14ac:dyDescent="0.2">
      <c r="A20" s="3" t="s">
        <v>42</v>
      </c>
      <c r="B20" s="1" t="s">
        <v>18</v>
      </c>
      <c r="C20" s="1" t="s">
        <v>19</v>
      </c>
      <c r="D20" s="1" t="s">
        <v>20</v>
      </c>
      <c r="E20" s="2" t="s">
        <v>43</v>
      </c>
      <c r="F20" s="6">
        <v>8000000</v>
      </c>
      <c r="G20" s="6">
        <v>0</v>
      </c>
      <c r="H20" s="6">
        <v>0</v>
      </c>
      <c r="I20" s="6">
        <v>8000000</v>
      </c>
      <c r="J20" s="6">
        <v>0</v>
      </c>
      <c r="K20" s="6">
        <v>3000000</v>
      </c>
      <c r="L20" s="6">
        <v>5000000</v>
      </c>
      <c r="M20" s="6">
        <v>366828.26</v>
      </c>
      <c r="N20" s="7">
        <f t="shared" si="0"/>
        <v>4.5853532500000002E-2</v>
      </c>
      <c r="O20" s="6">
        <v>364638.26</v>
      </c>
      <c r="P20" s="6">
        <v>364638.26</v>
      </c>
      <c r="Q20" s="6">
        <v>364638.26</v>
      </c>
      <c r="R20" s="7">
        <f t="shared" si="1"/>
        <v>4.5579782499999999E-2</v>
      </c>
    </row>
    <row r="21" spans="1:18" ht="22.5" x14ac:dyDescent="0.2">
      <c r="A21" s="3" t="s">
        <v>44</v>
      </c>
      <c r="B21" s="1" t="s">
        <v>18</v>
      </c>
      <c r="C21" s="1" t="s">
        <v>45</v>
      </c>
      <c r="D21" s="1" t="s">
        <v>46</v>
      </c>
      <c r="E21" s="2" t="s">
        <v>47</v>
      </c>
      <c r="F21" s="6">
        <v>2360000000</v>
      </c>
      <c r="G21" s="6">
        <v>0</v>
      </c>
      <c r="H21" s="6">
        <v>0</v>
      </c>
      <c r="I21" s="6">
        <v>2360000000</v>
      </c>
      <c r="J21" s="6">
        <v>0</v>
      </c>
      <c r="K21" s="6">
        <v>0</v>
      </c>
      <c r="L21" s="6">
        <v>2360000000</v>
      </c>
      <c r="M21" s="6">
        <v>0</v>
      </c>
      <c r="N21" s="7">
        <f t="shared" si="0"/>
        <v>0</v>
      </c>
      <c r="O21" s="6">
        <v>0</v>
      </c>
      <c r="P21" s="6">
        <v>0</v>
      </c>
      <c r="Q21" s="6">
        <v>0</v>
      </c>
      <c r="R21" s="7">
        <f t="shared" si="1"/>
        <v>0</v>
      </c>
    </row>
    <row r="22" spans="1:18" ht="22.5" x14ac:dyDescent="0.2">
      <c r="A22" s="3" t="s">
        <v>48</v>
      </c>
      <c r="B22" s="1" t="s">
        <v>18</v>
      </c>
      <c r="C22" s="1" t="s">
        <v>19</v>
      </c>
      <c r="D22" s="1" t="s">
        <v>20</v>
      </c>
      <c r="E22" s="2" t="s">
        <v>49</v>
      </c>
      <c r="F22" s="6">
        <v>32000000</v>
      </c>
      <c r="G22" s="6">
        <v>0</v>
      </c>
      <c r="H22" s="6">
        <v>0</v>
      </c>
      <c r="I22" s="6">
        <v>32000000</v>
      </c>
      <c r="J22" s="6">
        <v>0</v>
      </c>
      <c r="K22" s="6">
        <v>10000000</v>
      </c>
      <c r="L22" s="6">
        <v>22000000</v>
      </c>
      <c r="M22" s="6">
        <v>4345496</v>
      </c>
      <c r="N22" s="7">
        <f t="shared" si="0"/>
        <v>0.13579674999999999</v>
      </c>
      <c r="O22" s="6">
        <v>4345496</v>
      </c>
      <c r="P22" s="6">
        <v>4345496</v>
      </c>
      <c r="Q22" s="6">
        <v>4345496</v>
      </c>
      <c r="R22" s="7">
        <f t="shared" si="1"/>
        <v>0.13579674999999999</v>
      </c>
    </row>
    <row r="23" spans="1:18" ht="22.5" x14ac:dyDescent="0.2">
      <c r="A23" s="9"/>
      <c r="B23" s="10"/>
      <c r="C23" s="10"/>
      <c r="D23" s="10"/>
      <c r="E23" s="11" t="s">
        <v>70</v>
      </c>
      <c r="F23" s="12">
        <f>SUM(F19:F22)</f>
        <v>3428000000</v>
      </c>
      <c r="G23" s="12">
        <f t="shared" ref="G23:Q23" si="6">SUM(G19:G22)</f>
        <v>0</v>
      </c>
      <c r="H23" s="12">
        <f t="shared" si="6"/>
        <v>0</v>
      </c>
      <c r="I23" s="12">
        <f t="shared" si="6"/>
        <v>3428000000</v>
      </c>
      <c r="J23" s="12">
        <f t="shared" si="6"/>
        <v>0</v>
      </c>
      <c r="K23" s="12">
        <f t="shared" si="6"/>
        <v>1041000000</v>
      </c>
      <c r="L23" s="12">
        <f t="shared" si="6"/>
        <v>2387000000</v>
      </c>
      <c r="M23" s="12">
        <f t="shared" si="6"/>
        <v>433703371.26999998</v>
      </c>
      <c r="N23" s="14">
        <f t="shared" si="0"/>
        <v>0.12651790293757292</v>
      </c>
      <c r="O23" s="12">
        <f t="shared" si="6"/>
        <v>425414788.26999998</v>
      </c>
      <c r="P23" s="12">
        <f t="shared" si="6"/>
        <v>424647166.26999998</v>
      </c>
      <c r="Q23" s="12">
        <f t="shared" si="6"/>
        <v>414869660.26999998</v>
      </c>
      <c r="R23" s="14">
        <f t="shared" si="1"/>
        <v>0.12102382154900816</v>
      </c>
    </row>
    <row r="24" spans="1:18" x14ac:dyDescent="0.2">
      <c r="A24" s="15"/>
      <c r="B24" s="16"/>
      <c r="C24" s="16"/>
      <c r="D24" s="16"/>
      <c r="E24" s="17" t="s">
        <v>71</v>
      </c>
      <c r="F24" s="18">
        <f>F8+F10+F16+F18+F23</f>
        <v>877361000000</v>
      </c>
      <c r="G24" s="18">
        <f t="shared" ref="G24:Q24" si="7">G8+G10+G16+G18+G23</f>
        <v>0</v>
      </c>
      <c r="H24" s="18">
        <f t="shared" si="7"/>
        <v>0</v>
      </c>
      <c r="I24" s="18">
        <f t="shared" si="7"/>
        <v>877361000000</v>
      </c>
      <c r="J24" s="18">
        <f t="shared" si="7"/>
        <v>39507000000</v>
      </c>
      <c r="K24" s="18">
        <f t="shared" si="7"/>
        <v>777695660181.83997</v>
      </c>
      <c r="L24" s="18">
        <f t="shared" si="7"/>
        <v>60158339818.160004</v>
      </c>
      <c r="M24" s="18">
        <f t="shared" si="7"/>
        <v>183385172489.70999</v>
      </c>
      <c r="N24" s="19">
        <f t="shared" si="0"/>
        <v>0.20901906112730106</v>
      </c>
      <c r="O24" s="18">
        <f t="shared" si="7"/>
        <v>159111888960.28998</v>
      </c>
      <c r="P24" s="18">
        <f t="shared" si="7"/>
        <v>158287344684.12997</v>
      </c>
      <c r="Q24" s="18">
        <f t="shared" si="7"/>
        <v>158181149419.16</v>
      </c>
      <c r="R24" s="19">
        <f t="shared" si="1"/>
        <v>0.18029197721252713</v>
      </c>
    </row>
    <row r="25" spans="1:18" ht="45" x14ac:dyDescent="0.2">
      <c r="A25" s="3" t="s">
        <v>50</v>
      </c>
      <c r="B25" s="1" t="s">
        <v>18</v>
      </c>
      <c r="C25" s="1" t="s">
        <v>51</v>
      </c>
      <c r="D25" s="1" t="s">
        <v>20</v>
      </c>
      <c r="E25" s="2" t="s">
        <v>52</v>
      </c>
      <c r="F25" s="6">
        <v>25746341890</v>
      </c>
      <c r="G25" s="6">
        <v>0</v>
      </c>
      <c r="H25" s="6">
        <v>0</v>
      </c>
      <c r="I25" s="6">
        <v>25746341890</v>
      </c>
      <c r="J25" s="6">
        <v>0</v>
      </c>
      <c r="K25" s="6">
        <v>1434144712.1800001</v>
      </c>
      <c r="L25" s="6">
        <v>24312197177.82</v>
      </c>
      <c r="M25" s="6">
        <v>477144712.18000001</v>
      </c>
      <c r="N25" s="7">
        <f t="shared" si="0"/>
        <v>1.8532524512358987E-2</v>
      </c>
      <c r="O25" s="6">
        <v>245788738.74000001</v>
      </c>
      <c r="P25" s="6">
        <v>245788738.74000001</v>
      </c>
      <c r="Q25" s="6">
        <v>245788738.74000001</v>
      </c>
      <c r="R25" s="7">
        <f t="shared" si="1"/>
        <v>9.5465499444589257E-3</v>
      </c>
    </row>
    <row r="26" spans="1:18" ht="45" x14ac:dyDescent="0.2">
      <c r="A26" s="3" t="s">
        <v>53</v>
      </c>
      <c r="B26" s="1" t="s">
        <v>18</v>
      </c>
      <c r="C26" s="1" t="s">
        <v>45</v>
      </c>
      <c r="D26" s="1" t="s">
        <v>20</v>
      </c>
      <c r="E26" s="2" t="s">
        <v>54</v>
      </c>
      <c r="F26" s="6">
        <v>20859598459</v>
      </c>
      <c r="G26" s="6">
        <v>0</v>
      </c>
      <c r="H26" s="6">
        <v>0</v>
      </c>
      <c r="I26" s="6">
        <v>20859598459</v>
      </c>
      <c r="J26" s="6">
        <v>0</v>
      </c>
      <c r="K26" s="6">
        <v>2300482972.8899999</v>
      </c>
      <c r="L26" s="6">
        <v>18559115486.110001</v>
      </c>
      <c r="M26" s="6">
        <v>2038792946.8900001</v>
      </c>
      <c r="N26" s="7">
        <f t="shared" si="0"/>
        <v>9.7738839551360132E-2</v>
      </c>
      <c r="O26" s="6">
        <v>433649265.88999999</v>
      </c>
      <c r="P26" s="6">
        <v>404815932.88999999</v>
      </c>
      <c r="Q26" s="6">
        <v>404815932.88999999</v>
      </c>
      <c r="R26" s="7">
        <f t="shared" si="1"/>
        <v>1.9406698249042263E-2</v>
      </c>
    </row>
    <row r="27" spans="1:18" ht="56.25" x14ac:dyDescent="0.2">
      <c r="A27" s="3" t="s">
        <v>55</v>
      </c>
      <c r="B27" s="1" t="s">
        <v>18</v>
      </c>
      <c r="C27" s="1" t="s">
        <v>45</v>
      </c>
      <c r="D27" s="1" t="s">
        <v>20</v>
      </c>
      <c r="E27" s="2" t="s">
        <v>56</v>
      </c>
      <c r="F27" s="6">
        <v>17795199970</v>
      </c>
      <c r="G27" s="6">
        <v>0</v>
      </c>
      <c r="H27" s="6">
        <v>0</v>
      </c>
      <c r="I27" s="6">
        <v>17795199970</v>
      </c>
      <c r="J27" s="6">
        <v>0</v>
      </c>
      <c r="K27" s="6">
        <v>2398416170</v>
      </c>
      <c r="L27" s="6">
        <v>15396783800</v>
      </c>
      <c r="M27" s="6">
        <v>2058487070</v>
      </c>
      <c r="N27" s="7">
        <f t="shared" si="0"/>
        <v>0.1156765348785232</v>
      </c>
      <c r="O27" s="6">
        <v>134780000</v>
      </c>
      <c r="P27" s="6">
        <v>107030000</v>
      </c>
      <c r="Q27" s="6">
        <v>107030000</v>
      </c>
      <c r="R27" s="7">
        <f t="shared" si="1"/>
        <v>6.0145432577569397E-3</v>
      </c>
    </row>
    <row r="28" spans="1:18" ht="33.75" x14ac:dyDescent="0.2">
      <c r="A28" s="3" t="s">
        <v>57</v>
      </c>
      <c r="B28" s="1" t="s">
        <v>18</v>
      </c>
      <c r="C28" s="1" t="s">
        <v>45</v>
      </c>
      <c r="D28" s="1" t="s">
        <v>20</v>
      </c>
      <c r="E28" s="2" t="s">
        <v>58</v>
      </c>
      <c r="F28" s="6">
        <v>74769358238</v>
      </c>
      <c r="G28" s="6">
        <v>0</v>
      </c>
      <c r="H28" s="6">
        <v>0</v>
      </c>
      <c r="I28" s="6">
        <v>74769358238</v>
      </c>
      <c r="J28" s="6">
        <v>0</v>
      </c>
      <c r="K28" s="6">
        <v>0</v>
      </c>
      <c r="L28" s="6">
        <v>74769358238</v>
      </c>
      <c r="M28" s="6">
        <v>0</v>
      </c>
      <c r="N28" s="7">
        <f t="shared" si="0"/>
        <v>0</v>
      </c>
      <c r="O28" s="6">
        <v>0</v>
      </c>
      <c r="P28" s="6">
        <v>0</v>
      </c>
      <c r="Q28" s="6">
        <v>0</v>
      </c>
      <c r="R28" s="7">
        <f t="shared" si="1"/>
        <v>0</v>
      </c>
    </row>
    <row r="29" spans="1:18" x14ac:dyDescent="0.2">
      <c r="A29" s="9"/>
      <c r="B29" s="10"/>
      <c r="C29" s="10"/>
      <c r="D29" s="10"/>
      <c r="E29" s="11" t="s">
        <v>72</v>
      </c>
      <c r="F29" s="12">
        <f>SUM(F25:F28)</f>
        <v>139170498557</v>
      </c>
      <c r="G29" s="12">
        <f t="shared" ref="G29:Q29" si="8">SUM(G25:G28)</f>
        <v>0</v>
      </c>
      <c r="H29" s="12">
        <f t="shared" si="8"/>
        <v>0</v>
      </c>
      <c r="I29" s="12">
        <f t="shared" si="8"/>
        <v>139170498557</v>
      </c>
      <c r="J29" s="12">
        <f t="shared" si="8"/>
        <v>0</v>
      </c>
      <c r="K29" s="12">
        <f t="shared" si="8"/>
        <v>6133043855.0699997</v>
      </c>
      <c r="L29" s="12">
        <f t="shared" si="8"/>
        <v>133037454701.92999</v>
      </c>
      <c r="M29" s="12">
        <f t="shared" si="8"/>
        <v>4574424729.0699997</v>
      </c>
      <c r="N29" s="14">
        <f t="shared" si="0"/>
        <v>3.2869212774979423E-2</v>
      </c>
      <c r="O29" s="12">
        <f t="shared" si="8"/>
        <v>814218004.63</v>
      </c>
      <c r="P29" s="12">
        <f t="shared" si="8"/>
        <v>757634671.63</v>
      </c>
      <c r="Q29" s="12">
        <f t="shared" si="8"/>
        <v>757634671.63</v>
      </c>
      <c r="R29" s="14">
        <f t="shared" si="1"/>
        <v>5.4439315766314934E-3</v>
      </c>
    </row>
    <row r="30" spans="1:18" x14ac:dyDescent="0.2">
      <c r="A30" s="15"/>
      <c r="B30" s="16"/>
      <c r="C30" s="16"/>
      <c r="D30" s="16"/>
      <c r="E30" s="17" t="s">
        <v>73</v>
      </c>
      <c r="F30" s="18">
        <f>F24+F29</f>
        <v>1016531498557</v>
      </c>
      <c r="G30" s="18">
        <f t="shared" ref="G30:Q30" si="9">G24+G29</f>
        <v>0</v>
      </c>
      <c r="H30" s="18">
        <f t="shared" si="9"/>
        <v>0</v>
      </c>
      <c r="I30" s="18">
        <f t="shared" si="9"/>
        <v>1016531498557</v>
      </c>
      <c r="J30" s="18">
        <f t="shared" si="9"/>
        <v>39507000000</v>
      </c>
      <c r="K30" s="18">
        <f t="shared" si="9"/>
        <v>783828704036.90991</v>
      </c>
      <c r="L30" s="18">
        <f t="shared" si="9"/>
        <v>193195794520.09</v>
      </c>
      <c r="M30" s="18">
        <f t="shared" si="9"/>
        <v>187959597218.78</v>
      </c>
      <c r="N30" s="19">
        <f t="shared" si="0"/>
        <v>0.18490287559765226</v>
      </c>
      <c r="O30" s="18">
        <f t="shared" si="9"/>
        <v>159926106964.91998</v>
      </c>
      <c r="P30" s="18">
        <f t="shared" si="9"/>
        <v>159044979355.75998</v>
      </c>
      <c r="Q30" s="18">
        <f t="shared" si="9"/>
        <v>158938784090.79001</v>
      </c>
      <c r="R30" s="19">
        <f t="shared" si="1"/>
        <v>0.15635401786999109</v>
      </c>
    </row>
    <row r="31" spans="1:18" x14ac:dyDescent="0.2">
      <c r="A31" s="5" t="s">
        <v>59</v>
      </c>
    </row>
    <row r="32" spans="1:18" x14ac:dyDescent="0.2">
      <c r="A32" s="5" t="s">
        <v>60</v>
      </c>
    </row>
    <row r="33" spans="1:1" x14ac:dyDescent="0.2">
      <c r="A33" s="5" t="s">
        <v>61</v>
      </c>
    </row>
    <row r="34" spans="1:1" x14ac:dyDescent="0.2">
      <c r="A34" s="5" t="s">
        <v>62</v>
      </c>
    </row>
    <row r="35" spans="1:1" x14ac:dyDescent="0.2">
      <c r="A35" s="5" t="s">
        <v>63</v>
      </c>
    </row>
    <row r="36" spans="1:1" x14ac:dyDescent="0.2">
      <c r="A36" s="5" t="s">
        <v>64</v>
      </c>
    </row>
  </sheetData>
  <printOptions horizontalCentered="1" verticalCentered="1"/>
  <pageMargins left="0.59055118110236227" right="0.59055118110236227" top="0.59055118110236227" bottom="0.59055118110236227" header="0.39370078740157483" footer="0.39370078740157483"/>
  <pageSetup paperSize="171" scale="5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dcterms:created xsi:type="dcterms:W3CDTF">2022-04-01T14:42:07Z</dcterms:created>
  <dcterms:modified xsi:type="dcterms:W3CDTF">2022-04-07T13:41:00Z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