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2\Reportes_de_ejecucion_2022\"/>
    </mc:Choice>
  </mc:AlternateContent>
  <xr:revisionPtr revIDLastSave="0" documentId="13_ncr:1_{8AC1ED1C-D403-4B7F-8125-880D06E086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MAY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29" i="1"/>
  <c r="P29" i="1"/>
  <c r="O29" i="1"/>
  <c r="M29" i="1"/>
  <c r="L29" i="1"/>
  <c r="K29" i="1"/>
  <c r="J29" i="1"/>
  <c r="I29" i="1"/>
  <c r="H29" i="1"/>
  <c r="G29" i="1"/>
  <c r="F29" i="1"/>
  <c r="Q23" i="1"/>
  <c r="P23" i="1"/>
  <c r="O23" i="1"/>
  <c r="M23" i="1"/>
  <c r="L23" i="1"/>
  <c r="K23" i="1"/>
  <c r="J23" i="1"/>
  <c r="I23" i="1"/>
  <c r="H23" i="1"/>
  <c r="G23" i="1"/>
  <c r="F23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L10" i="1"/>
  <c r="K10" i="1"/>
  <c r="J10" i="1"/>
  <c r="I10" i="1"/>
  <c r="H10" i="1"/>
  <c r="G10" i="1"/>
  <c r="F10" i="1"/>
  <c r="Q8" i="1"/>
  <c r="P8" i="1"/>
  <c r="O8" i="1"/>
  <c r="M8" i="1"/>
  <c r="L8" i="1"/>
  <c r="K8" i="1"/>
  <c r="J8" i="1"/>
  <c r="J24" i="1" s="1"/>
  <c r="I8" i="1"/>
  <c r="H8" i="1"/>
  <c r="G8" i="1"/>
  <c r="F8" i="1"/>
  <c r="F24" i="1" s="1"/>
  <c r="M24" i="1" l="1"/>
  <c r="Q30" i="1"/>
  <c r="O24" i="1"/>
  <c r="O30" i="1" s="1"/>
  <c r="M30" i="1"/>
  <c r="G24" i="1"/>
  <c r="G30" i="1" s="1"/>
  <c r="K24" i="1"/>
  <c r="K30" i="1" s="1"/>
  <c r="P24" i="1"/>
  <c r="F30" i="1"/>
  <c r="J30" i="1"/>
  <c r="I24" i="1"/>
  <c r="I30" i="1" s="1"/>
  <c r="H24" i="1"/>
  <c r="H30" i="1" s="1"/>
  <c r="L24" i="1"/>
  <c r="L30" i="1" s="1"/>
  <c r="Q24" i="1"/>
  <c r="P30" i="1"/>
</calcChain>
</file>

<file path=xl/sharedStrings.xml><?xml version="1.0" encoding="utf-8"?>
<sst xmlns="http://schemas.openxmlformats.org/spreadsheetml/2006/main" count="154" uniqueCount="73">
  <si>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</si>
  <si>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</si>
  <si>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</si>
  <si>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</si>
  <si>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</si>
  <si>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</si>
  <si>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</si>
  <si>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</si>
  <si>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</si>
  <si>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</si>
  <si>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</si>
  <si>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</si>
  <si>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</si>
  <si>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</si>
  <si>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</si>
  <si>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</si>
  <si>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</si>
  <si>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</si>
  <si>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</si>
  <si>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</si>
  <si>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</si>
  <si>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</si>
  <si>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</si>
  <si>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</si>
  <si>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</si>
  <si>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</si>
  <si>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</si>
  <si>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</si>
  <si>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</si>
  <si>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</si>
  <si>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</si>
  <si>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</si>
  <si>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</si>
  <si>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</si>
  <si>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</si>
  <si>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</si>
  <si>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</si>
  <si>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</si>
  <si>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</si>
  <si>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</si>
  <si>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</si>
  <si>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</si>
  <si>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</si>
  <si>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</si>
  <si>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</si>
  <si>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</si>
  <si>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</si>
  <si>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</si>
  <si>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</si>
  <si>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</si>
  <si>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</si>
  <si>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</si>
  <si>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</si>
  <si>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</si>
  <si>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</si>
  <si>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</si>
  <si>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</si>
  <si>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</si>
  <si>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</si>
  <si>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</si>
  <si>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</si>
  <si>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Entidad:</t>
  </si>
  <si>
    <t>PROCURADURIA GENERAL DE LA NACIÓN - GESTION GENERAL</t>
  </si>
  <si>
    <t>MAYO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</si>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</sst>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7109375" style="5" customWidth="1"/>
    <col min="2" max="2" width="9.7109375" style="5" customWidth="1"/>
    <col min="3" max="3" width="8.7109375" style="5" customWidth="1"/>
    <col min="4" max="4" width="9.7109375" style="5" customWidth="1"/>
    <col min="5" max="5" width="27.7109375" style="5" customWidth="1"/>
    <col min="6" max="13" width="19.7109375" style="5" customWidth="1"/>
    <col min="14" max="14" width="6.7109375" style="5" customWidth="1"/>
    <col min="15" max="17" width="19.7109375" style="5" customWidth="1"/>
    <col min="18" max="18" width="6.7109375" style="5" customWidth="1"/>
    <col min="19" max="16384" width="11.42578125" style="5"/>
  </cols>
  <sheetData>
    <row r="1" spans="1:18" ht="12" customHeight="1" x14ac:dyDescent="0.2">
      <c r="A1" s="7" t="s">
        <v>0</v>
      </c>
      <c r="B1" s="7"/>
      <c r="C1" s="8">
        <v>2022</v>
      </c>
      <c r="D1" s="7"/>
      <c r="E1" s="7"/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ht="12" customHeight="1" x14ac:dyDescent="0.2">
      <c r="A2" s="7" t="s">
        <v>61</v>
      </c>
      <c r="B2" s="7"/>
      <c r="C2" s="8" t="s">
        <v>62</v>
      </c>
      <c r="D2" s="7"/>
      <c r="E2" s="7"/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ht="12" customHeight="1" x14ac:dyDescent="0.2">
      <c r="A3" s="7" t="s">
        <v>2</v>
      </c>
      <c r="B3" s="7"/>
      <c r="C3" s="8" t="s">
        <v>63</v>
      </c>
      <c r="D3" s="7"/>
      <c r="E3" s="7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ht="12" customHeight="1" x14ac:dyDescent="0.2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64</v>
      </c>
      <c r="O4" s="20" t="s">
        <v>16</v>
      </c>
      <c r="P4" s="20" t="s">
        <v>17</v>
      </c>
      <c r="Q4" s="20" t="s">
        <v>18</v>
      </c>
      <c r="R4" s="20" t="s">
        <v>64</v>
      </c>
    </row>
    <row r="5" spans="1:18" ht="12" customHeight="1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6">
        <v>374542000000</v>
      </c>
      <c r="G5" s="6">
        <v>0</v>
      </c>
      <c r="H5" s="6">
        <v>0</v>
      </c>
      <c r="I5" s="6">
        <v>374542000000</v>
      </c>
      <c r="J5" s="6">
        <v>0</v>
      </c>
      <c r="K5" s="6">
        <v>374542000000</v>
      </c>
      <c r="L5" s="6">
        <v>0</v>
      </c>
      <c r="M5" s="6">
        <v>142000589258</v>
      </c>
      <c r="N5" s="21">
        <f t="shared" ref="N5:N30" si="0">M5/I5</f>
        <v>0.3791312836958205</v>
      </c>
      <c r="O5" s="6">
        <v>141851652122</v>
      </c>
      <c r="P5" s="6">
        <v>141851652122</v>
      </c>
      <c r="Q5" s="6">
        <v>141851652122</v>
      </c>
      <c r="R5" s="21">
        <f t="shared" ref="R5:R30" si="1">Q5/I5</f>
        <v>0.37873363233495844</v>
      </c>
    </row>
    <row r="6" spans="1:18" ht="24" customHeight="1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6">
        <v>167939000000</v>
      </c>
      <c r="G6" s="6">
        <v>0</v>
      </c>
      <c r="H6" s="6">
        <v>0</v>
      </c>
      <c r="I6" s="6">
        <v>167939000000</v>
      </c>
      <c r="J6" s="6">
        <v>0</v>
      </c>
      <c r="K6" s="6">
        <v>167939000000</v>
      </c>
      <c r="L6" s="6">
        <v>0</v>
      </c>
      <c r="M6" s="6">
        <v>58739922877</v>
      </c>
      <c r="N6" s="21">
        <f t="shared" si="0"/>
        <v>0.34976939768011006</v>
      </c>
      <c r="O6" s="6">
        <v>58739922877</v>
      </c>
      <c r="P6" s="6">
        <v>58739922877</v>
      </c>
      <c r="Q6" s="6">
        <v>56822329441</v>
      </c>
      <c r="R6" s="21">
        <f t="shared" si="1"/>
        <v>0.33835100507327065</v>
      </c>
    </row>
    <row r="7" spans="1:18" ht="36" customHeight="1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6">
        <v>182187000000</v>
      </c>
      <c r="G7" s="6">
        <v>0</v>
      </c>
      <c r="H7" s="6">
        <v>0</v>
      </c>
      <c r="I7" s="6">
        <v>182187000000</v>
      </c>
      <c r="J7" s="6">
        <v>0</v>
      </c>
      <c r="K7" s="6">
        <v>182187000000</v>
      </c>
      <c r="L7" s="6">
        <v>0</v>
      </c>
      <c r="M7" s="6">
        <v>61025909965</v>
      </c>
      <c r="N7" s="21">
        <f t="shared" si="0"/>
        <v>0.33496303229648655</v>
      </c>
      <c r="O7" s="6">
        <v>60937537682</v>
      </c>
      <c r="P7" s="6">
        <v>60937537682</v>
      </c>
      <c r="Q7" s="6">
        <v>60937537682</v>
      </c>
      <c r="R7" s="21">
        <f t="shared" si="1"/>
        <v>0.33447796869150925</v>
      </c>
    </row>
    <row r="8" spans="1:18" ht="12" customHeight="1" x14ac:dyDescent="0.2">
      <c r="A8" s="9"/>
      <c r="B8" s="10"/>
      <c r="C8" s="10"/>
      <c r="D8" s="10"/>
      <c r="E8" s="11" t="s">
        <v>65</v>
      </c>
      <c r="F8" s="12">
        <f>SUM(F5:F7)</f>
        <v>724668000000</v>
      </c>
      <c r="G8" s="13">
        <f t="shared" ref="G8:J8" si="2">SUM(G5:G7)</f>
        <v>0</v>
      </c>
      <c r="H8" s="13">
        <f t="shared" si="2"/>
        <v>0</v>
      </c>
      <c r="I8" s="12">
        <f>SUM(I5:I7)</f>
        <v>724668000000</v>
      </c>
      <c r="J8" s="13">
        <f t="shared" si="2"/>
        <v>0</v>
      </c>
      <c r="K8" s="12">
        <f>SUM(K5:K7)</f>
        <v>724668000000</v>
      </c>
      <c r="L8" s="12">
        <f>SUM(L5:L7)</f>
        <v>0</v>
      </c>
      <c r="M8" s="12">
        <f>SUM(M5:M7)</f>
        <v>261766422100</v>
      </c>
      <c r="N8" s="14">
        <f t="shared" si="0"/>
        <v>0.36122254894655209</v>
      </c>
      <c r="O8" s="12">
        <f>SUM(O5:O7)</f>
        <v>261529112681</v>
      </c>
      <c r="P8" s="12">
        <f>SUM(P5:P7)</f>
        <v>261529112681</v>
      </c>
      <c r="Q8" s="12">
        <f>SUM(Q5:Q7)</f>
        <v>259611519245</v>
      </c>
      <c r="R8" s="14">
        <f t="shared" si="1"/>
        <v>0.35824890742381338</v>
      </c>
    </row>
    <row r="9" spans="1:18" ht="24" customHeight="1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6">
        <v>79878000000</v>
      </c>
      <c r="G9" s="6">
        <v>0</v>
      </c>
      <c r="H9" s="6">
        <v>0</v>
      </c>
      <c r="I9" s="6">
        <v>79878000000</v>
      </c>
      <c r="J9" s="6">
        <v>0</v>
      </c>
      <c r="K9" s="6">
        <v>54569406526.360001</v>
      </c>
      <c r="L9" s="6">
        <v>25308593473.639999</v>
      </c>
      <c r="M9" s="6">
        <v>34734650187.940002</v>
      </c>
      <c r="N9" s="21">
        <f t="shared" si="0"/>
        <v>0.43484626790780945</v>
      </c>
      <c r="O9" s="6">
        <v>14677548584.57</v>
      </c>
      <c r="P9" s="6">
        <v>14661634753.459999</v>
      </c>
      <c r="Q9" s="6">
        <v>14661634753.459999</v>
      </c>
      <c r="R9" s="21">
        <f t="shared" si="1"/>
        <v>0.18355034870001752</v>
      </c>
    </row>
    <row r="10" spans="1:18" ht="24" customHeight="1" x14ac:dyDescent="0.2">
      <c r="A10" s="9"/>
      <c r="B10" s="10"/>
      <c r="C10" s="10"/>
      <c r="D10" s="10"/>
      <c r="E10" s="11" t="s">
        <v>66</v>
      </c>
      <c r="F10" s="12">
        <f>SUM(F9)</f>
        <v>79878000000</v>
      </c>
      <c r="G10" s="12">
        <f t="shared" ref="G10:Q10" si="3">SUM(G9)</f>
        <v>0</v>
      </c>
      <c r="H10" s="12">
        <f t="shared" si="3"/>
        <v>0</v>
      </c>
      <c r="I10" s="12">
        <f t="shared" si="3"/>
        <v>79878000000</v>
      </c>
      <c r="J10" s="12">
        <f t="shared" si="3"/>
        <v>0</v>
      </c>
      <c r="K10" s="12">
        <f t="shared" si="3"/>
        <v>54569406526.360001</v>
      </c>
      <c r="L10" s="12">
        <f t="shared" si="3"/>
        <v>25308593473.639999</v>
      </c>
      <c r="M10" s="12">
        <f t="shared" si="3"/>
        <v>34734650187.940002</v>
      </c>
      <c r="N10" s="14">
        <f t="shared" si="0"/>
        <v>0.43484626790780945</v>
      </c>
      <c r="O10" s="12">
        <f t="shared" si="3"/>
        <v>14677548584.57</v>
      </c>
      <c r="P10" s="12">
        <f t="shared" si="3"/>
        <v>14661634753.459999</v>
      </c>
      <c r="Q10" s="12">
        <f t="shared" si="3"/>
        <v>14661634753.459999</v>
      </c>
      <c r="R10" s="14">
        <f t="shared" si="1"/>
        <v>0.18355034870001752</v>
      </c>
    </row>
    <row r="11" spans="1:18" ht="36" customHeight="1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0</v>
      </c>
      <c r="L11" s="6">
        <v>294000000</v>
      </c>
      <c r="M11" s="6">
        <v>0</v>
      </c>
      <c r="N11" s="21">
        <f t="shared" si="0"/>
        <v>0</v>
      </c>
      <c r="O11" s="6">
        <v>0</v>
      </c>
      <c r="P11" s="6">
        <v>0</v>
      </c>
      <c r="Q11" s="6">
        <v>0</v>
      </c>
      <c r="R11" s="21">
        <f t="shared" si="1"/>
        <v>0</v>
      </c>
    </row>
    <row r="12" spans="1:18" ht="36" customHeight="1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6">
        <v>39507000000</v>
      </c>
      <c r="G12" s="6">
        <v>0</v>
      </c>
      <c r="H12" s="6">
        <v>0</v>
      </c>
      <c r="I12" s="6">
        <v>39507000000</v>
      </c>
      <c r="J12" s="6">
        <v>0</v>
      </c>
      <c r="K12" s="6">
        <v>0</v>
      </c>
      <c r="L12" s="6">
        <v>39507000000</v>
      </c>
      <c r="M12" s="6">
        <v>0</v>
      </c>
      <c r="N12" s="21">
        <f t="shared" si="0"/>
        <v>0</v>
      </c>
      <c r="O12" s="6">
        <v>0</v>
      </c>
      <c r="P12" s="6">
        <v>0</v>
      </c>
      <c r="Q12" s="6">
        <v>0</v>
      </c>
      <c r="R12" s="21">
        <f t="shared" si="1"/>
        <v>0</v>
      </c>
    </row>
    <row r="13" spans="1:18" ht="36" customHeight="1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6">
        <v>1819000000</v>
      </c>
      <c r="G13" s="6">
        <v>0</v>
      </c>
      <c r="H13" s="6">
        <v>0</v>
      </c>
      <c r="I13" s="6">
        <v>1819000000</v>
      </c>
      <c r="J13" s="6">
        <v>0</v>
      </c>
      <c r="K13" s="6">
        <v>1819000000</v>
      </c>
      <c r="L13" s="6">
        <v>0</v>
      </c>
      <c r="M13" s="6">
        <v>982936828</v>
      </c>
      <c r="N13" s="21">
        <f t="shared" si="0"/>
        <v>0.5403720879604178</v>
      </c>
      <c r="O13" s="6">
        <v>940140246</v>
      </c>
      <c r="P13" s="6">
        <v>940140246</v>
      </c>
      <c r="Q13" s="6">
        <v>940140246</v>
      </c>
      <c r="R13" s="21">
        <f t="shared" si="1"/>
        <v>0.51684455525013739</v>
      </c>
    </row>
    <row r="14" spans="1:18" ht="24" customHeight="1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6">
        <v>60000000</v>
      </c>
      <c r="G14" s="6">
        <v>0</v>
      </c>
      <c r="H14" s="6">
        <v>0</v>
      </c>
      <c r="I14" s="6">
        <v>60000000</v>
      </c>
      <c r="J14" s="6">
        <v>0</v>
      </c>
      <c r="K14" s="6">
        <v>15400260</v>
      </c>
      <c r="L14" s="6">
        <v>44599740</v>
      </c>
      <c r="M14" s="6">
        <v>15400260</v>
      </c>
      <c r="N14" s="21">
        <f t="shared" si="0"/>
        <v>0.25667099999999998</v>
      </c>
      <c r="O14" s="6">
        <v>15400260</v>
      </c>
      <c r="P14" s="6">
        <v>15400260</v>
      </c>
      <c r="Q14" s="6">
        <v>15400260</v>
      </c>
      <c r="R14" s="21">
        <f t="shared" si="1"/>
        <v>0.25667099999999998</v>
      </c>
    </row>
    <row r="15" spans="1:18" ht="12" customHeight="1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6">
        <v>25505000000</v>
      </c>
      <c r="G15" s="6">
        <v>0</v>
      </c>
      <c r="H15" s="6">
        <v>0</v>
      </c>
      <c r="I15" s="6">
        <v>25505000000</v>
      </c>
      <c r="J15" s="6">
        <v>0</v>
      </c>
      <c r="K15" s="6">
        <v>7084453971.54</v>
      </c>
      <c r="L15" s="6">
        <v>18420546028.459999</v>
      </c>
      <c r="M15" s="6">
        <v>5263789028.54</v>
      </c>
      <c r="N15" s="21">
        <f t="shared" si="0"/>
        <v>0.20638263197569104</v>
      </c>
      <c r="O15" s="6">
        <v>5263789028.1700001</v>
      </c>
      <c r="P15" s="6">
        <v>5100931955.1700001</v>
      </c>
      <c r="Q15" s="6">
        <v>4434291513.1700001</v>
      </c>
      <c r="R15" s="21">
        <f t="shared" si="1"/>
        <v>0.17385969469398158</v>
      </c>
    </row>
    <row r="16" spans="1:18" ht="12" customHeight="1" x14ac:dyDescent="0.2">
      <c r="A16" s="9"/>
      <c r="B16" s="10"/>
      <c r="C16" s="10"/>
      <c r="D16" s="10"/>
      <c r="E16" s="11" t="s">
        <v>67</v>
      </c>
      <c r="F16" s="12">
        <f>SUM(F11:F15)</f>
        <v>67185000000</v>
      </c>
      <c r="G16" s="13">
        <f t="shared" ref="G16:Q16" si="4">SUM(G11:G15)</f>
        <v>0</v>
      </c>
      <c r="H16" s="13">
        <f t="shared" si="4"/>
        <v>0</v>
      </c>
      <c r="I16" s="12">
        <f t="shared" si="4"/>
        <v>67185000000</v>
      </c>
      <c r="J16" s="13">
        <f t="shared" si="4"/>
        <v>0</v>
      </c>
      <c r="K16" s="12">
        <f t="shared" si="4"/>
        <v>8918854231.5400009</v>
      </c>
      <c r="L16" s="12">
        <f t="shared" si="4"/>
        <v>58266145768.459999</v>
      </c>
      <c r="M16" s="12">
        <f t="shared" si="4"/>
        <v>6262126116.54</v>
      </c>
      <c r="N16" s="14">
        <f t="shared" si="0"/>
        <v>9.3207205723599015E-2</v>
      </c>
      <c r="O16" s="12">
        <f t="shared" si="4"/>
        <v>6219329534.1700001</v>
      </c>
      <c r="P16" s="12">
        <f t="shared" si="4"/>
        <v>6056472461.1700001</v>
      </c>
      <c r="Q16" s="12">
        <f t="shared" si="4"/>
        <v>5389832019.1700001</v>
      </c>
      <c r="R16" s="14">
        <f t="shared" si="1"/>
        <v>8.0223740703579668E-2</v>
      </c>
    </row>
    <row r="17" spans="1:18" ht="12" customHeight="1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506322548</v>
      </c>
      <c r="N17" s="21">
        <f t="shared" si="0"/>
        <v>0.22993757856494096</v>
      </c>
      <c r="O17" s="6">
        <v>506322548</v>
      </c>
      <c r="P17" s="6">
        <v>506322548</v>
      </c>
      <c r="Q17" s="6">
        <v>506322548</v>
      </c>
      <c r="R17" s="21">
        <f t="shared" si="1"/>
        <v>0.22993757856494096</v>
      </c>
    </row>
    <row r="18" spans="1:18" ht="12" customHeight="1" x14ac:dyDescent="0.2">
      <c r="A18" s="9"/>
      <c r="B18" s="10"/>
      <c r="C18" s="10"/>
      <c r="D18" s="10"/>
      <c r="E18" s="11" t="s">
        <v>68</v>
      </c>
      <c r="F18" s="12">
        <f>SUM(F17)</f>
        <v>2202000000</v>
      </c>
      <c r="G18" s="13">
        <f t="shared" ref="G18:Q18" si="5">SUM(G17)</f>
        <v>0</v>
      </c>
      <c r="H18" s="13">
        <f t="shared" si="5"/>
        <v>0</v>
      </c>
      <c r="I18" s="12">
        <f t="shared" si="5"/>
        <v>2202000000</v>
      </c>
      <c r="J18" s="13">
        <f t="shared" si="5"/>
        <v>0</v>
      </c>
      <c r="K18" s="12">
        <f t="shared" si="5"/>
        <v>2202000000</v>
      </c>
      <c r="L18" s="12">
        <f t="shared" si="5"/>
        <v>0</v>
      </c>
      <c r="M18" s="12">
        <f t="shared" si="5"/>
        <v>506322548</v>
      </c>
      <c r="N18" s="14">
        <f t="shared" si="0"/>
        <v>0.22993757856494096</v>
      </c>
      <c r="O18" s="12">
        <f t="shared" si="5"/>
        <v>506322548</v>
      </c>
      <c r="P18" s="12">
        <f t="shared" si="5"/>
        <v>506322548</v>
      </c>
      <c r="Q18" s="12">
        <f t="shared" si="5"/>
        <v>506322548</v>
      </c>
      <c r="R18" s="14">
        <f t="shared" si="1"/>
        <v>0.22993757856494096</v>
      </c>
    </row>
    <row r="19" spans="1:18" ht="12" customHeight="1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6">
        <v>1028000000</v>
      </c>
      <c r="G19" s="6">
        <v>0</v>
      </c>
      <c r="H19" s="6">
        <v>0</v>
      </c>
      <c r="I19" s="6">
        <v>1028000000</v>
      </c>
      <c r="J19" s="6">
        <v>0</v>
      </c>
      <c r="K19" s="6">
        <v>1028000000</v>
      </c>
      <c r="L19" s="6">
        <v>0</v>
      </c>
      <c r="M19" s="6">
        <v>850123714.09000003</v>
      </c>
      <c r="N19" s="21">
        <f t="shared" si="0"/>
        <v>0.82696859347276264</v>
      </c>
      <c r="O19" s="6">
        <v>849230370.51999998</v>
      </c>
      <c r="P19" s="6">
        <v>849230370.51999998</v>
      </c>
      <c r="Q19" s="6">
        <v>849230370.51999998</v>
      </c>
      <c r="R19" s="21">
        <f t="shared" si="1"/>
        <v>0.82609958221789881</v>
      </c>
    </row>
    <row r="20" spans="1:18" ht="24" customHeight="1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3401600</v>
      </c>
      <c r="L20" s="6">
        <v>4598400</v>
      </c>
      <c r="M20" s="6">
        <v>705737.79</v>
      </c>
      <c r="N20" s="21">
        <f t="shared" si="0"/>
        <v>8.8217223750000004E-2</v>
      </c>
      <c r="O20" s="6">
        <v>703456.81</v>
      </c>
      <c r="P20" s="6">
        <v>703456.81</v>
      </c>
      <c r="Q20" s="6">
        <v>703456.81</v>
      </c>
      <c r="R20" s="21">
        <f t="shared" si="1"/>
        <v>8.7932101250000005E-2</v>
      </c>
    </row>
    <row r="21" spans="1:18" ht="24" customHeight="1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6">
        <v>2360000000</v>
      </c>
      <c r="G21" s="6">
        <v>0</v>
      </c>
      <c r="H21" s="6">
        <v>0</v>
      </c>
      <c r="I21" s="6">
        <v>2360000000</v>
      </c>
      <c r="J21" s="6">
        <v>0</v>
      </c>
      <c r="K21" s="6">
        <v>0</v>
      </c>
      <c r="L21" s="6">
        <v>2360000000</v>
      </c>
      <c r="M21" s="6">
        <v>0</v>
      </c>
      <c r="N21" s="21">
        <f t="shared" si="0"/>
        <v>0</v>
      </c>
      <c r="O21" s="6">
        <v>0</v>
      </c>
      <c r="P21" s="6">
        <v>0</v>
      </c>
      <c r="Q21" s="6">
        <v>0</v>
      </c>
      <c r="R21" s="21">
        <f t="shared" si="1"/>
        <v>0</v>
      </c>
    </row>
    <row r="22" spans="1:18" ht="24" customHeight="1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10000000</v>
      </c>
      <c r="L22" s="6">
        <v>22000000</v>
      </c>
      <c r="M22" s="6">
        <v>4345496</v>
      </c>
      <c r="N22" s="21">
        <f t="shared" si="0"/>
        <v>0.13579674999999999</v>
      </c>
      <c r="O22" s="6">
        <v>4345496</v>
      </c>
      <c r="P22" s="6">
        <v>4345496</v>
      </c>
      <c r="Q22" s="6">
        <v>4345496</v>
      </c>
      <c r="R22" s="21">
        <f t="shared" si="1"/>
        <v>0.13579674999999999</v>
      </c>
    </row>
    <row r="23" spans="1:18" ht="24" customHeight="1" x14ac:dyDescent="0.2">
      <c r="A23" s="9"/>
      <c r="B23" s="10"/>
      <c r="C23" s="10"/>
      <c r="D23" s="10"/>
      <c r="E23" s="11" t="s">
        <v>69</v>
      </c>
      <c r="F23" s="12">
        <f>SUM(F19:F22)</f>
        <v>3428000000</v>
      </c>
      <c r="G23" s="12">
        <f t="shared" ref="G23:Q23" si="6">SUM(G19:G22)</f>
        <v>0</v>
      </c>
      <c r="H23" s="12">
        <f t="shared" si="6"/>
        <v>0</v>
      </c>
      <c r="I23" s="12">
        <f t="shared" si="6"/>
        <v>3428000000</v>
      </c>
      <c r="J23" s="12">
        <f t="shared" si="6"/>
        <v>0</v>
      </c>
      <c r="K23" s="12">
        <f t="shared" si="6"/>
        <v>1041401600</v>
      </c>
      <c r="L23" s="12">
        <f t="shared" si="6"/>
        <v>2386598400</v>
      </c>
      <c r="M23" s="12">
        <f t="shared" si="6"/>
        <v>855174947.88</v>
      </c>
      <c r="N23" s="14">
        <f t="shared" si="0"/>
        <v>0.24946760439906651</v>
      </c>
      <c r="O23" s="12">
        <f t="shared" si="6"/>
        <v>854279323.32999992</v>
      </c>
      <c r="P23" s="12">
        <f t="shared" si="6"/>
        <v>854279323.32999992</v>
      </c>
      <c r="Q23" s="12">
        <f t="shared" si="6"/>
        <v>854279323.32999992</v>
      </c>
      <c r="R23" s="14">
        <f t="shared" si="1"/>
        <v>0.2492063370274212</v>
      </c>
    </row>
    <row r="24" spans="1:18" ht="12" customHeight="1" x14ac:dyDescent="0.2">
      <c r="A24" s="15"/>
      <c r="B24" s="16"/>
      <c r="C24" s="16"/>
      <c r="D24" s="16"/>
      <c r="E24" s="17" t="s">
        <v>70</v>
      </c>
      <c r="F24" s="18">
        <f>F8+F10+F16+F18+F23</f>
        <v>877361000000</v>
      </c>
      <c r="G24" s="18">
        <f t="shared" ref="G24:Q24" si="7">G8+G10+G16+G18+G23</f>
        <v>0</v>
      </c>
      <c r="H24" s="18">
        <f t="shared" si="7"/>
        <v>0</v>
      </c>
      <c r="I24" s="18">
        <f t="shared" si="7"/>
        <v>877361000000</v>
      </c>
      <c r="J24" s="18">
        <f t="shared" si="7"/>
        <v>0</v>
      </c>
      <c r="K24" s="18">
        <f t="shared" si="7"/>
        <v>791399662357.90002</v>
      </c>
      <c r="L24" s="18">
        <f t="shared" si="7"/>
        <v>85961337642.100006</v>
      </c>
      <c r="M24" s="18">
        <f t="shared" si="7"/>
        <v>304124695900.35999</v>
      </c>
      <c r="N24" s="19">
        <f t="shared" si="0"/>
        <v>0.34663575871318647</v>
      </c>
      <c r="O24" s="18">
        <f t="shared" si="7"/>
        <v>283786592671.07001</v>
      </c>
      <c r="P24" s="18">
        <f t="shared" si="7"/>
        <v>283607821766.96002</v>
      </c>
      <c r="Q24" s="18">
        <f t="shared" si="7"/>
        <v>281023587888.96002</v>
      </c>
      <c r="R24" s="19">
        <f t="shared" si="1"/>
        <v>0.32030553887049917</v>
      </c>
    </row>
    <row r="25" spans="1:18" ht="48" customHeight="1" x14ac:dyDescent="0.2">
      <c r="A25" s="1" t="s">
        <v>52</v>
      </c>
      <c r="B25" s="2" t="s">
        <v>20</v>
      </c>
      <c r="C25" s="2" t="s">
        <v>53</v>
      </c>
      <c r="D25" s="2" t="s">
        <v>22</v>
      </c>
      <c r="E25" s="3" t="s">
        <v>54</v>
      </c>
      <c r="F25" s="6">
        <v>25746341890</v>
      </c>
      <c r="G25" s="6">
        <v>0</v>
      </c>
      <c r="H25" s="6">
        <v>0</v>
      </c>
      <c r="I25" s="6">
        <v>25746341890</v>
      </c>
      <c r="J25" s="6">
        <v>0</v>
      </c>
      <c r="K25" s="6">
        <v>1434144712.1800001</v>
      </c>
      <c r="L25" s="6">
        <v>24312197177.82</v>
      </c>
      <c r="M25" s="6">
        <v>605144712.17999995</v>
      </c>
      <c r="N25" s="21">
        <f t="shared" si="0"/>
        <v>2.3504104573979924E-2</v>
      </c>
      <c r="O25" s="6">
        <v>492845341.18000001</v>
      </c>
      <c r="P25" s="6">
        <v>272148437.18000001</v>
      </c>
      <c r="Q25" s="6">
        <v>272148437.18000001</v>
      </c>
      <c r="R25" s="21">
        <f t="shared" si="1"/>
        <v>1.0570373000667087E-2</v>
      </c>
    </row>
    <row r="26" spans="1:18" ht="48" customHeight="1" x14ac:dyDescent="0.2">
      <c r="A26" s="1" t="s">
        <v>55</v>
      </c>
      <c r="B26" s="2" t="s">
        <v>20</v>
      </c>
      <c r="C26" s="2" t="s">
        <v>47</v>
      </c>
      <c r="D26" s="2" t="s">
        <v>22</v>
      </c>
      <c r="E26" s="3" t="s">
        <v>56</v>
      </c>
      <c r="F26" s="6">
        <v>20859598459</v>
      </c>
      <c r="G26" s="6">
        <v>0</v>
      </c>
      <c r="H26" s="6">
        <v>0</v>
      </c>
      <c r="I26" s="6">
        <v>20859598459</v>
      </c>
      <c r="J26" s="6">
        <v>0</v>
      </c>
      <c r="K26" s="6">
        <v>12386585395.889999</v>
      </c>
      <c r="L26" s="6">
        <v>8473013063.1099997</v>
      </c>
      <c r="M26" s="6">
        <v>2038792946.8900001</v>
      </c>
      <c r="N26" s="21">
        <f t="shared" si="0"/>
        <v>9.7738839551360132E-2</v>
      </c>
      <c r="O26" s="6">
        <v>950904719.91999996</v>
      </c>
      <c r="P26" s="6">
        <v>950904719.91999996</v>
      </c>
      <c r="Q26" s="6">
        <v>950904719.91999996</v>
      </c>
      <c r="R26" s="21">
        <f t="shared" si="1"/>
        <v>4.5585955155801494E-2</v>
      </c>
    </row>
    <row r="27" spans="1:18" ht="60" customHeight="1" x14ac:dyDescent="0.2">
      <c r="A27" s="1" t="s">
        <v>57</v>
      </c>
      <c r="B27" s="2" t="s">
        <v>20</v>
      </c>
      <c r="C27" s="2" t="s">
        <v>47</v>
      </c>
      <c r="D27" s="2" t="s">
        <v>22</v>
      </c>
      <c r="E27" s="3" t="s">
        <v>58</v>
      </c>
      <c r="F27" s="6">
        <v>17795199970</v>
      </c>
      <c r="G27" s="6">
        <v>0</v>
      </c>
      <c r="H27" s="6">
        <v>0</v>
      </c>
      <c r="I27" s="6">
        <v>17795199970</v>
      </c>
      <c r="J27" s="6">
        <v>0</v>
      </c>
      <c r="K27" s="6">
        <v>2398416170</v>
      </c>
      <c r="L27" s="6">
        <v>15396783800</v>
      </c>
      <c r="M27" s="6">
        <v>2058487070</v>
      </c>
      <c r="N27" s="21">
        <f t="shared" si="0"/>
        <v>0.1156765348785232</v>
      </c>
      <c r="O27" s="6">
        <v>432830000</v>
      </c>
      <c r="P27" s="6">
        <v>432830000</v>
      </c>
      <c r="Q27" s="6">
        <v>432830000</v>
      </c>
      <c r="R27" s="21">
        <f t="shared" si="1"/>
        <v>2.4322851146920829E-2</v>
      </c>
    </row>
    <row r="28" spans="1:18" ht="36" customHeight="1" x14ac:dyDescent="0.2">
      <c r="A28" s="1" t="s">
        <v>59</v>
      </c>
      <c r="B28" s="2" t="s">
        <v>20</v>
      </c>
      <c r="C28" s="2" t="s">
        <v>47</v>
      </c>
      <c r="D28" s="2" t="s">
        <v>22</v>
      </c>
      <c r="E28" s="3" t="s">
        <v>60</v>
      </c>
      <c r="F28" s="6">
        <v>74769358238</v>
      </c>
      <c r="G28" s="6">
        <v>0</v>
      </c>
      <c r="H28" s="6">
        <v>0</v>
      </c>
      <c r="I28" s="6">
        <v>74769358238</v>
      </c>
      <c r="J28" s="6">
        <v>0</v>
      </c>
      <c r="K28" s="6">
        <v>463812223</v>
      </c>
      <c r="L28" s="6">
        <v>74305546015</v>
      </c>
      <c r="M28" s="6">
        <v>0</v>
      </c>
      <c r="N28" s="21">
        <f t="shared" si="0"/>
        <v>0</v>
      </c>
      <c r="O28" s="6">
        <v>0</v>
      </c>
      <c r="P28" s="6">
        <v>0</v>
      </c>
      <c r="Q28" s="6">
        <v>0</v>
      </c>
      <c r="R28" s="21">
        <f t="shared" si="1"/>
        <v>0</v>
      </c>
    </row>
    <row r="29" spans="1:18" ht="12" customHeight="1" x14ac:dyDescent="0.2">
      <c r="A29" s="9"/>
      <c r="B29" s="10"/>
      <c r="C29" s="10"/>
      <c r="D29" s="10"/>
      <c r="E29" s="11" t="s">
        <v>71</v>
      </c>
      <c r="F29" s="12">
        <f>SUM(F25:F28)</f>
        <v>139170498557</v>
      </c>
      <c r="G29" s="12">
        <f t="shared" ref="G29:Q29" si="8">SUM(G25:G28)</f>
        <v>0</v>
      </c>
      <c r="H29" s="12">
        <f t="shared" si="8"/>
        <v>0</v>
      </c>
      <c r="I29" s="12">
        <f t="shared" si="8"/>
        <v>139170498557</v>
      </c>
      <c r="J29" s="12">
        <f t="shared" si="8"/>
        <v>0</v>
      </c>
      <c r="K29" s="12">
        <f t="shared" si="8"/>
        <v>16682958501.07</v>
      </c>
      <c r="L29" s="12">
        <f t="shared" si="8"/>
        <v>122487540055.92999</v>
      </c>
      <c r="M29" s="12">
        <f t="shared" si="8"/>
        <v>4702424729.0699997</v>
      </c>
      <c r="N29" s="14">
        <f t="shared" si="0"/>
        <v>3.3788947929535726E-2</v>
      </c>
      <c r="O29" s="12">
        <f t="shared" si="8"/>
        <v>1876580061.0999999</v>
      </c>
      <c r="P29" s="12">
        <f t="shared" si="8"/>
        <v>1655883157.0999999</v>
      </c>
      <c r="Q29" s="12">
        <f t="shared" si="8"/>
        <v>1655883157.0999999</v>
      </c>
      <c r="R29" s="14">
        <f t="shared" si="1"/>
        <v>1.1898233995488639E-2</v>
      </c>
    </row>
    <row r="30" spans="1:18" ht="12" customHeight="1" x14ac:dyDescent="0.2">
      <c r="A30" s="15"/>
      <c r="B30" s="16"/>
      <c r="C30" s="16"/>
      <c r="D30" s="16"/>
      <c r="E30" s="17" t="s">
        <v>72</v>
      </c>
      <c r="F30" s="18">
        <f>F24+F29</f>
        <v>1016531498557</v>
      </c>
      <c r="G30" s="18">
        <f t="shared" ref="G30:Q30" si="9">G24+G29</f>
        <v>0</v>
      </c>
      <c r="H30" s="18">
        <f t="shared" si="9"/>
        <v>0</v>
      </c>
      <c r="I30" s="18">
        <f t="shared" si="9"/>
        <v>1016531498557</v>
      </c>
      <c r="J30" s="18">
        <f t="shared" si="9"/>
        <v>0</v>
      </c>
      <c r="K30" s="18">
        <f t="shared" si="9"/>
        <v>808082620858.96997</v>
      </c>
      <c r="L30" s="18">
        <f t="shared" si="9"/>
        <v>208448877698.03</v>
      </c>
      <c r="M30" s="18">
        <f t="shared" si="9"/>
        <v>308827120629.42999</v>
      </c>
      <c r="N30" s="19">
        <f t="shared" si="0"/>
        <v>0.30380477247170429</v>
      </c>
      <c r="O30" s="18">
        <f t="shared" si="9"/>
        <v>285663172732.16998</v>
      </c>
      <c r="P30" s="18">
        <f t="shared" si="9"/>
        <v>285263704924.06</v>
      </c>
      <c r="Q30" s="18">
        <f t="shared" si="9"/>
        <v>282679471046.06</v>
      </c>
      <c r="R30" s="19">
        <f t="shared" si="1"/>
        <v>0.27808235302824635</v>
      </c>
    </row>
  </sheetData>
  <printOptions horizontalCentered="1" verticalCentered="1"/>
  <pageMargins left="0.39370078740157483" right="0.39370078740157483" top="0.39370078740157483" bottom="0.39370078740157483" header="0.19685039370078741" footer="0.19685039370078741"/>
  <pageSetup paperSize="171" scale="5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MAYO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2022-06-02T15:51:26Z</cp:lastPrinted>
  <dcterms:modified xsi:type="dcterms:W3CDTF">2022-06-02T20:54:47Z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