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2\Reportes_de_ejecucion_2022\"/>
    </mc:Choice>
  </mc:AlternateContent>
  <xr:revisionPtr revIDLastSave="0" documentId="13_ncr:1_{5F36B128-A550-45C9-9433-6DD357A029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 JULIO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" l="1"/>
  <c r="P10" i="1"/>
  <c r="O10" i="1"/>
  <c r="M10" i="1"/>
  <c r="L10" i="1"/>
  <c r="K10" i="1"/>
  <c r="J10" i="1"/>
  <c r="I10" i="1"/>
  <c r="H10" i="1"/>
  <c r="G10" i="1"/>
  <c r="F10" i="1"/>
  <c r="F29" i="1"/>
  <c r="Q29" i="1"/>
  <c r="P29" i="1"/>
  <c r="O29" i="1"/>
  <c r="M29" i="1"/>
  <c r="L29" i="1"/>
  <c r="K29" i="1"/>
  <c r="J29" i="1"/>
  <c r="I29" i="1"/>
  <c r="H29" i="1"/>
  <c r="G29" i="1"/>
  <c r="F23" i="1"/>
  <c r="Q23" i="1"/>
  <c r="P23" i="1"/>
  <c r="O23" i="1"/>
  <c r="M23" i="1"/>
  <c r="L23" i="1"/>
  <c r="K23" i="1"/>
  <c r="J23" i="1"/>
  <c r="I23" i="1"/>
  <c r="H23" i="1"/>
  <c r="G23" i="1"/>
  <c r="Q18" i="1"/>
  <c r="P18" i="1"/>
  <c r="O18" i="1"/>
  <c r="M18" i="1"/>
  <c r="L18" i="1"/>
  <c r="K18" i="1"/>
  <c r="J18" i="1"/>
  <c r="I18" i="1"/>
  <c r="H18" i="1"/>
  <c r="G18" i="1"/>
  <c r="F18" i="1"/>
  <c r="F16" i="1"/>
  <c r="Q16" i="1"/>
  <c r="P16" i="1"/>
  <c r="O16" i="1"/>
  <c r="M16" i="1"/>
  <c r="L16" i="1"/>
  <c r="K16" i="1"/>
  <c r="J16" i="1"/>
  <c r="I16" i="1"/>
  <c r="H16" i="1"/>
  <c r="G16" i="1"/>
  <c r="Q8" i="1"/>
  <c r="P8" i="1"/>
  <c r="O8" i="1"/>
  <c r="M8" i="1"/>
  <c r="L8" i="1"/>
  <c r="K8" i="1"/>
  <c r="J8" i="1"/>
  <c r="I8" i="1"/>
  <c r="H8" i="1"/>
  <c r="G8" i="1"/>
  <c r="F8" i="1"/>
  <c r="R6" i="1"/>
  <c r="R7" i="1"/>
  <c r="R9" i="1"/>
  <c r="R11" i="1"/>
  <c r="R12" i="1"/>
  <c r="R13" i="1"/>
  <c r="R14" i="1"/>
  <c r="R15" i="1"/>
  <c r="R17" i="1"/>
  <c r="R19" i="1"/>
  <c r="R20" i="1"/>
  <c r="R21" i="1"/>
  <c r="R22" i="1"/>
  <c r="R25" i="1"/>
  <c r="R26" i="1"/>
  <c r="R27" i="1"/>
  <c r="R28" i="1"/>
  <c r="R5" i="1"/>
  <c r="N6" i="1"/>
  <c r="N7" i="1"/>
  <c r="N9" i="1"/>
  <c r="N11" i="1"/>
  <c r="N13" i="1"/>
  <c r="N14" i="1"/>
  <c r="N15" i="1"/>
  <c r="N17" i="1"/>
  <c r="N19" i="1"/>
  <c r="N20" i="1"/>
  <c r="N21" i="1"/>
  <c r="N22" i="1"/>
  <c r="N25" i="1"/>
  <c r="N26" i="1"/>
  <c r="N27" i="1"/>
  <c r="N28" i="1"/>
  <c r="N5" i="1"/>
  <c r="N10" i="1" l="1"/>
  <c r="N23" i="1"/>
  <c r="R10" i="1"/>
  <c r="I24" i="1"/>
  <c r="I30" i="1" s="1"/>
  <c r="N29" i="1"/>
  <c r="R29" i="1"/>
  <c r="R23" i="1"/>
  <c r="Q24" i="1"/>
  <c r="R18" i="1"/>
  <c r="K24" i="1"/>
  <c r="K30" i="1" s="1"/>
  <c r="H24" i="1"/>
  <c r="H30" i="1" s="1"/>
  <c r="L24" i="1"/>
  <c r="L30" i="1" s="1"/>
  <c r="P24" i="1"/>
  <c r="P30" i="1" s="1"/>
  <c r="J24" i="1"/>
  <c r="J30" i="1" s="1"/>
  <c r="N18" i="1"/>
  <c r="G24" i="1"/>
  <c r="G30" i="1" s="1"/>
  <c r="O24" i="1"/>
  <c r="O30" i="1" s="1"/>
  <c r="M24" i="1"/>
  <c r="F24" i="1"/>
  <c r="F30" i="1" s="1"/>
  <c r="R16" i="1"/>
  <c r="N16" i="1"/>
  <c r="N8" i="1"/>
  <c r="R8" i="1"/>
  <c r="N24" i="1" l="1"/>
  <c r="R24" i="1"/>
  <c r="M30" i="1"/>
  <c r="N30" i="1" s="1"/>
  <c r="Q30" i="1"/>
  <c r="R30" i="1" s="1"/>
</calcChain>
</file>

<file path=xl/sharedStrings.xml><?xml version="1.0" encoding="utf-8"?>
<sst xmlns="http://schemas.openxmlformats.org/spreadsheetml/2006/main" count="154" uniqueCount="73">
  <si>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</si>
  <si>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</si>
  <si>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</si>
  <si>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</si>
  <si>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</si>
  <si>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</si>
  <si>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</si>
  <si>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</si>
  <si>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</si>
  <si>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</si>
  <si>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</si>
  <si>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</si>
  <si>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</si>
  <si>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</si>
  <si>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</si>
  <si>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</si>
  <si>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</si>
  <si>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</si>
  <si>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</si>
  <si>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</si>
  <si>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</si>
  <si>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</si>
  <si>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</si>
  <si>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</si>
  <si>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</si>
  <si>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</si>
  <si>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</si>
  <si>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</si>
  <si>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</si>
  <si>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</si>
  <si>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</si>
  <si>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</si>
  <si>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</si>
  <si>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</si>
  <si>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</si>
  <si>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</si>
  <si>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A-03-04-02-014</t>
  </si>
  <si>
    <t>AUXILIO FUNERARIO (OTRAS PRESTACIONES DE JUBILACIÓN)</t>
  </si>
  <si>
    <t>A-03-10</t>
  </si>
  <si>
    <t>SENTENCIAS Y 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</si>
  <si>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</si>
  <si>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</si>
  <si>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</si>
  <si>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</si>
  <si>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</si>
  <si>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</si>
  <si>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</si>
  <si>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</si>
  <si>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</si>
  <si>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</si>
  <si>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</si>
  <si>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</si>
  <si>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C-2504-1000-1</t>
  </si>
  <si>
    <t>14</t>
  </si>
  <si>
    <t>FORTALECIMIENTO DE LA PROCURADURÍA GENERAL DE LA NACIÓN PARA EL EJERCICIO DEL CONTROL PÚBLICO  NACIONAL</t>
  </si>
  <si>
    <t>C-2599-1000-16</t>
  </si>
  <si>
    <t>FORTALECIMIENTO DE LA GESTION TECNOLOGICA CON ENFOQUE DE INVESTIGACION, DESARROLLO E INNOVACION A NIVEL   NACIONAL</t>
  </si>
  <si>
    <t>C-2599-1000-17</t>
  </si>
  <si>
    <t>FORTALECIMIENTO DE LA PRESTACION DE SERVICIOS DE LA PGN EN EL MARCO DEL MIPGN TANTO A NIVEL TERRITORIAL COMO   NACIONAL</t>
  </si>
  <si>
    <t>C-2599-1000-18</t>
  </si>
  <si>
    <t>FORTALECIMIENTO DE LA INFRAESTRUCTURA FISICA DE LA PGN  NACIONAL</t>
  </si>
  <si>
    <t>%</t>
  </si>
  <si>
    <t>GASTOS DE PERSONAL</t>
  </si>
  <si>
    <t>TRANSFERENCIAS CORRIENTES</t>
  </si>
  <si>
    <t>DISMINUCIÓN DE PASIVOS</t>
  </si>
  <si>
    <t>TRIBUTOS, MULTAS, SANCIONES E INTERESES</t>
  </si>
  <si>
    <t>FUNCIONAMIENTO</t>
  </si>
  <si>
    <t>INVERSIÓN</t>
  </si>
  <si>
    <t>TOTAL</t>
  </si>
  <si>
    <t>ADQUISICION DE BIENES Y SERVICIOS</t>
  </si>
  <si>
    <t>Entidad:</t>
  </si>
  <si>
    <t>PROCURADURIA GENERAL DE LA NACIÓN - GESTION GENERAL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</si>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</sst>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165" fontId="2" fillId="0" borderId="1" xfId="1" applyNumberFormat="1" applyFont="1" applyFill="1" applyBorder="1" applyAlignment="1">
      <alignment horizontal="right" vertical="center" wrapText="1" readingOrder="1"/>
    </xf>
    <xf numFmtId="10" fontId="2" fillId="0" borderId="1" xfId="2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4" fontId="3" fillId="2" borderId="1" xfId="1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vertical="center" readingOrder="1"/>
    </xf>
    <xf numFmtId="0" fontId="2" fillId="0" borderId="0" xfId="0" applyFont="1" applyAlignment="1">
      <alignment horizontal="left" vertical="center" readingOrder="1"/>
    </xf>
    <xf numFmtId="0" fontId="3" fillId="3" borderId="1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"/>
  <sheetViews>
    <sheetView showGridLines="0"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1" width="21.7109375" style="5" customWidth="1"/>
    <col min="2" max="2" width="9.7109375" style="5" customWidth="1"/>
    <col min="3" max="3" width="8.7109375" style="5" customWidth="1"/>
    <col min="4" max="4" width="9.7109375" style="5" customWidth="1"/>
    <col min="5" max="5" width="27.7109375" style="5" customWidth="1"/>
    <col min="6" max="13" width="19.7109375" style="5" customWidth="1"/>
    <col min="14" max="14" width="6.7109375" style="5" customWidth="1"/>
    <col min="15" max="17" width="19.7109375" style="5" customWidth="1"/>
    <col min="18" max="18" width="6.7109375" style="5" customWidth="1"/>
    <col min="19" max="16384" width="11.42578125" style="5"/>
  </cols>
  <sheetData>
    <row r="1" spans="1:18" x14ac:dyDescent="0.2">
      <c r="A1" s="19" t="s">
        <v>0</v>
      </c>
      <c r="B1" s="19"/>
      <c r="C1" s="20">
        <v>2022</v>
      </c>
      <c r="D1" s="19"/>
      <c r="E1" s="19"/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 s="4" t="s">
        <v>1</v>
      </c>
      <c r="N1" s="4"/>
      <c r="O1" s="4" t="s">
        <v>1</v>
      </c>
      <c r="P1" s="4" t="s">
        <v>1</v>
      </c>
      <c r="Q1" s="4" t="s">
        <v>1</v>
      </c>
      <c r="R1" s="4"/>
    </row>
    <row r="2" spans="1:18" x14ac:dyDescent="0.2">
      <c r="A2" s="19" t="s">
        <v>70</v>
      </c>
      <c r="B2" s="19"/>
      <c r="C2" s="20" t="s">
        <v>71</v>
      </c>
      <c r="D2" s="19"/>
      <c r="E2" s="19"/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/>
      <c r="O2" s="4" t="s">
        <v>1</v>
      </c>
      <c r="P2" s="4" t="s">
        <v>1</v>
      </c>
      <c r="Q2" s="4" t="s">
        <v>1</v>
      </c>
      <c r="R2" s="4"/>
    </row>
    <row r="3" spans="1:18" x14ac:dyDescent="0.2">
      <c r="A3" s="19" t="s">
        <v>2</v>
      </c>
      <c r="B3" s="19"/>
      <c r="C3" s="20" t="s">
        <v>72</v>
      </c>
      <c r="D3" s="19"/>
      <c r="E3" s="19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/>
      <c r="O3" s="4" t="s">
        <v>1</v>
      </c>
      <c r="P3" s="4" t="s">
        <v>1</v>
      </c>
      <c r="Q3" s="4" t="s">
        <v>1</v>
      </c>
      <c r="R3" s="4"/>
    </row>
    <row r="4" spans="1:18" x14ac:dyDescent="0.2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21" t="s">
        <v>61</v>
      </c>
      <c r="O4" s="21" t="s">
        <v>16</v>
      </c>
      <c r="P4" s="21" t="s">
        <v>17</v>
      </c>
      <c r="Q4" s="21" t="s">
        <v>18</v>
      </c>
      <c r="R4" s="21" t="s">
        <v>61</v>
      </c>
    </row>
    <row r="5" spans="1:18" x14ac:dyDescent="0.2">
      <c r="A5" s="1" t="s">
        <v>19</v>
      </c>
      <c r="B5" s="2" t="s">
        <v>20</v>
      </c>
      <c r="C5" s="2" t="s">
        <v>21</v>
      </c>
      <c r="D5" s="2" t="s">
        <v>22</v>
      </c>
      <c r="E5" s="3" t="s">
        <v>23</v>
      </c>
      <c r="F5" s="6">
        <v>374542000000</v>
      </c>
      <c r="G5" s="6">
        <v>26401649199</v>
      </c>
      <c r="H5" s="6">
        <v>0</v>
      </c>
      <c r="I5" s="6">
        <v>400943649199</v>
      </c>
      <c r="J5" s="6">
        <v>0</v>
      </c>
      <c r="K5" s="6">
        <v>374542000000</v>
      </c>
      <c r="L5" s="6">
        <v>26401649199</v>
      </c>
      <c r="M5" s="6">
        <v>212450302619</v>
      </c>
      <c r="N5" s="7">
        <f>M5/I5</f>
        <v>0.52987571456345661</v>
      </c>
      <c r="O5" s="6">
        <v>212450302619</v>
      </c>
      <c r="P5" s="6">
        <v>212450302619</v>
      </c>
      <c r="Q5" s="6">
        <v>212450302619</v>
      </c>
      <c r="R5" s="7">
        <f>Q5/I5</f>
        <v>0.52987571456345661</v>
      </c>
    </row>
    <row r="6" spans="1:18" ht="22.5" x14ac:dyDescent="0.2">
      <c r="A6" s="1" t="s">
        <v>24</v>
      </c>
      <c r="B6" s="2" t="s">
        <v>20</v>
      </c>
      <c r="C6" s="2" t="s">
        <v>21</v>
      </c>
      <c r="D6" s="2" t="s">
        <v>22</v>
      </c>
      <c r="E6" s="3" t="s">
        <v>25</v>
      </c>
      <c r="F6" s="6">
        <v>167939000000</v>
      </c>
      <c r="G6" s="6">
        <v>10024342892</v>
      </c>
      <c r="H6" s="6">
        <v>0</v>
      </c>
      <c r="I6" s="6">
        <v>177963342892</v>
      </c>
      <c r="J6" s="6">
        <v>0</v>
      </c>
      <c r="K6" s="6">
        <v>167939000000</v>
      </c>
      <c r="L6" s="6">
        <v>10024342892</v>
      </c>
      <c r="M6" s="6">
        <v>86633920209</v>
      </c>
      <c r="N6" s="7">
        <f t="shared" ref="N6:N29" si="0">M6/I6</f>
        <v>0.486807669496157</v>
      </c>
      <c r="O6" s="6">
        <v>86633920209</v>
      </c>
      <c r="P6" s="6">
        <v>86633920209</v>
      </c>
      <c r="Q6" s="6">
        <v>86633920209</v>
      </c>
      <c r="R6" s="7">
        <f t="shared" ref="R6:R30" si="1">Q6/I6</f>
        <v>0.486807669496157</v>
      </c>
    </row>
    <row r="7" spans="1:18" ht="33.75" x14ac:dyDescent="0.2">
      <c r="A7" s="1" t="s">
        <v>26</v>
      </c>
      <c r="B7" s="2" t="s">
        <v>20</v>
      </c>
      <c r="C7" s="2" t="s">
        <v>21</v>
      </c>
      <c r="D7" s="2" t="s">
        <v>22</v>
      </c>
      <c r="E7" s="3" t="s">
        <v>27</v>
      </c>
      <c r="F7" s="6">
        <v>182187000000</v>
      </c>
      <c r="G7" s="6">
        <v>3081007909</v>
      </c>
      <c r="H7" s="6">
        <v>0</v>
      </c>
      <c r="I7" s="6">
        <v>185268007909</v>
      </c>
      <c r="J7" s="6">
        <v>0</v>
      </c>
      <c r="K7" s="6">
        <v>182187000000</v>
      </c>
      <c r="L7" s="6">
        <v>3081007909</v>
      </c>
      <c r="M7" s="6">
        <v>90696063273</v>
      </c>
      <c r="N7" s="7">
        <f t="shared" si="0"/>
        <v>0.48953979856872065</v>
      </c>
      <c r="O7" s="6">
        <v>90696063273</v>
      </c>
      <c r="P7" s="6">
        <v>90696063273</v>
      </c>
      <c r="Q7" s="6">
        <v>90696063273</v>
      </c>
      <c r="R7" s="7">
        <f t="shared" si="1"/>
        <v>0.48953979856872065</v>
      </c>
    </row>
    <row r="8" spans="1:18" x14ac:dyDescent="0.2">
      <c r="A8" s="8"/>
      <c r="B8" s="9"/>
      <c r="C8" s="9"/>
      <c r="D8" s="9"/>
      <c r="E8" s="10" t="s">
        <v>62</v>
      </c>
      <c r="F8" s="11">
        <f>SUM(F5:F7)</f>
        <v>724668000000</v>
      </c>
      <c r="G8" s="12">
        <f t="shared" ref="G8:J8" si="2">SUM(G5:G7)</f>
        <v>39507000000</v>
      </c>
      <c r="H8" s="12">
        <f t="shared" si="2"/>
        <v>0</v>
      </c>
      <c r="I8" s="11">
        <f>SUM(I5:I7)</f>
        <v>764175000000</v>
      </c>
      <c r="J8" s="12">
        <f t="shared" si="2"/>
        <v>0</v>
      </c>
      <c r="K8" s="11">
        <f>SUM(K5:K7)</f>
        <v>724668000000</v>
      </c>
      <c r="L8" s="11">
        <f>SUM(L5:L7)</f>
        <v>39507000000</v>
      </c>
      <c r="M8" s="11">
        <f>SUM(M5:M7)</f>
        <v>389780286101</v>
      </c>
      <c r="N8" s="13">
        <f t="shared" si="0"/>
        <v>0.51006678588150622</v>
      </c>
      <c r="O8" s="11">
        <f>SUM(O5:O7)</f>
        <v>389780286101</v>
      </c>
      <c r="P8" s="11">
        <f>SUM(P5:P7)</f>
        <v>389780286101</v>
      </c>
      <c r="Q8" s="11">
        <f>SUM(Q5:Q7)</f>
        <v>389780286101</v>
      </c>
      <c r="R8" s="13">
        <f t="shared" si="1"/>
        <v>0.51006678588150622</v>
      </c>
    </row>
    <row r="9" spans="1:18" ht="22.5" x14ac:dyDescent="0.2">
      <c r="A9" s="1" t="s">
        <v>28</v>
      </c>
      <c r="B9" s="2" t="s">
        <v>20</v>
      </c>
      <c r="C9" s="2" t="s">
        <v>21</v>
      </c>
      <c r="D9" s="2" t="s">
        <v>22</v>
      </c>
      <c r="E9" s="3" t="s">
        <v>29</v>
      </c>
      <c r="F9" s="6">
        <v>79878000000</v>
      </c>
      <c r="G9" s="6">
        <v>0</v>
      </c>
      <c r="H9" s="6">
        <v>0</v>
      </c>
      <c r="I9" s="6">
        <v>79878000000</v>
      </c>
      <c r="J9" s="6">
        <v>0</v>
      </c>
      <c r="K9" s="6">
        <v>56979369452.650002</v>
      </c>
      <c r="L9" s="6">
        <v>22898630547.349998</v>
      </c>
      <c r="M9" s="6">
        <v>48454848723.639999</v>
      </c>
      <c r="N9" s="7">
        <f t="shared" si="0"/>
        <v>0.60661069034828108</v>
      </c>
      <c r="O9" s="6">
        <v>24061814054.599998</v>
      </c>
      <c r="P9" s="6">
        <v>23903460438.73</v>
      </c>
      <c r="Q9" s="6">
        <v>23821049451.73</v>
      </c>
      <c r="R9" s="7">
        <f t="shared" si="1"/>
        <v>0.29821790044480334</v>
      </c>
    </row>
    <row r="10" spans="1:18" ht="22.5" x14ac:dyDescent="0.2">
      <c r="A10" s="8"/>
      <c r="B10" s="9"/>
      <c r="C10" s="9"/>
      <c r="D10" s="9"/>
      <c r="E10" s="10" t="s">
        <v>69</v>
      </c>
      <c r="F10" s="11">
        <f>SUM(F9)</f>
        <v>79878000000</v>
      </c>
      <c r="G10" s="11">
        <f t="shared" ref="G10:Q10" si="3">SUM(G9)</f>
        <v>0</v>
      </c>
      <c r="H10" s="11">
        <f t="shared" si="3"/>
        <v>0</v>
      </c>
      <c r="I10" s="11">
        <f t="shared" si="3"/>
        <v>79878000000</v>
      </c>
      <c r="J10" s="11">
        <f t="shared" si="3"/>
        <v>0</v>
      </c>
      <c r="K10" s="11">
        <f t="shared" si="3"/>
        <v>56979369452.650002</v>
      </c>
      <c r="L10" s="11">
        <f t="shared" si="3"/>
        <v>22898630547.349998</v>
      </c>
      <c r="M10" s="11">
        <f t="shared" si="3"/>
        <v>48454848723.639999</v>
      </c>
      <c r="N10" s="13">
        <f t="shared" si="0"/>
        <v>0.60661069034828108</v>
      </c>
      <c r="O10" s="11">
        <f t="shared" si="3"/>
        <v>24061814054.599998</v>
      </c>
      <c r="P10" s="11">
        <f t="shared" si="3"/>
        <v>23903460438.73</v>
      </c>
      <c r="Q10" s="11">
        <f t="shared" si="3"/>
        <v>23821049451.73</v>
      </c>
      <c r="R10" s="13">
        <f t="shared" si="1"/>
        <v>0.29821790044480334</v>
      </c>
    </row>
    <row r="11" spans="1:18" ht="33.75" x14ac:dyDescent="0.2">
      <c r="A11" s="1" t="s">
        <v>30</v>
      </c>
      <c r="B11" s="2" t="s">
        <v>20</v>
      </c>
      <c r="C11" s="2" t="s">
        <v>21</v>
      </c>
      <c r="D11" s="2" t="s">
        <v>22</v>
      </c>
      <c r="E11" s="3" t="s">
        <v>31</v>
      </c>
      <c r="F11" s="6">
        <v>294000000</v>
      </c>
      <c r="G11" s="6">
        <v>0</v>
      </c>
      <c r="H11" s="6">
        <v>0</v>
      </c>
      <c r="I11" s="6">
        <v>294000000</v>
      </c>
      <c r="J11" s="6">
        <v>0</v>
      </c>
      <c r="K11" s="6">
        <v>0</v>
      </c>
      <c r="L11" s="6">
        <v>294000000</v>
      </c>
      <c r="M11" s="6">
        <v>0</v>
      </c>
      <c r="N11" s="7">
        <f t="shared" si="0"/>
        <v>0</v>
      </c>
      <c r="O11" s="6">
        <v>0</v>
      </c>
      <c r="P11" s="6">
        <v>0</v>
      </c>
      <c r="Q11" s="6">
        <v>0</v>
      </c>
      <c r="R11" s="7">
        <f t="shared" si="1"/>
        <v>0</v>
      </c>
    </row>
    <row r="12" spans="1:18" ht="33.75" x14ac:dyDescent="0.2">
      <c r="A12" s="1" t="s">
        <v>32</v>
      </c>
      <c r="B12" s="2" t="s">
        <v>20</v>
      </c>
      <c r="C12" s="2" t="s">
        <v>21</v>
      </c>
      <c r="D12" s="2" t="s">
        <v>22</v>
      </c>
      <c r="E12" s="3" t="s">
        <v>33</v>
      </c>
      <c r="F12" s="6">
        <v>39507000000</v>
      </c>
      <c r="G12" s="6">
        <v>0</v>
      </c>
      <c r="H12" s="6">
        <v>39507000000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/>
      <c r="O12" s="6">
        <v>0</v>
      </c>
      <c r="P12" s="6">
        <v>0</v>
      </c>
      <c r="Q12" s="6">
        <v>0</v>
      </c>
      <c r="R12" s="7" t="e">
        <f t="shared" si="1"/>
        <v>#DIV/0!</v>
      </c>
    </row>
    <row r="13" spans="1:18" ht="33.75" x14ac:dyDescent="0.2">
      <c r="A13" s="1" t="s">
        <v>34</v>
      </c>
      <c r="B13" s="2" t="s">
        <v>20</v>
      </c>
      <c r="C13" s="2" t="s">
        <v>21</v>
      </c>
      <c r="D13" s="2" t="s">
        <v>22</v>
      </c>
      <c r="E13" s="3" t="s">
        <v>35</v>
      </c>
      <c r="F13" s="6">
        <v>1819000000</v>
      </c>
      <c r="G13" s="6">
        <v>0</v>
      </c>
      <c r="H13" s="6">
        <v>0</v>
      </c>
      <c r="I13" s="6">
        <v>1819000000</v>
      </c>
      <c r="J13" s="6">
        <v>0</v>
      </c>
      <c r="K13" s="6">
        <v>1819000000</v>
      </c>
      <c r="L13" s="6">
        <v>0</v>
      </c>
      <c r="M13" s="6">
        <v>1328328671</v>
      </c>
      <c r="N13" s="7">
        <f t="shared" si="0"/>
        <v>0.73025215557998902</v>
      </c>
      <c r="O13" s="6">
        <v>1328328671</v>
      </c>
      <c r="P13" s="6">
        <v>1328328671</v>
      </c>
      <c r="Q13" s="6">
        <v>1328328671</v>
      </c>
      <c r="R13" s="7">
        <f t="shared" si="1"/>
        <v>0.73025215557998902</v>
      </c>
    </row>
    <row r="14" spans="1:18" ht="22.5" x14ac:dyDescent="0.2">
      <c r="A14" s="1" t="s">
        <v>36</v>
      </c>
      <c r="B14" s="2" t="s">
        <v>20</v>
      </c>
      <c r="C14" s="2" t="s">
        <v>21</v>
      </c>
      <c r="D14" s="2" t="s">
        <v>22</v>
      </c>
      <c r="E14" s="3" t="s">
        <v>37</v>
      </c>
      <c r="F14" s="6">
        <v>60000000</v>
      </c>
      <c r="G14" s="6">
        <v>0</v>
      </c>
      <c r="H14" s="6">
        <v>0</v>
      </c>
      <c r="I14" s="6">
        <v>60000000</v>
      </c>
      <c r="J14" s="6">
        <v>0</v>
      </c>
      <c r="K14" s="6">
        <v>26700260</v>
      </c>
      <c r="L14" s="6">
        <v>33299740</v>
      </c>
      <c r="M14" s="6">
        <v>26700260</v>
      </c>
      <c r="N14" s="7">
        <f t="shared" si="0"/>
        <v>0.44500433333333334</v>
      </c>
      <c r="O14" s="6">
        <v>26700260</v>
      </c>
      <c r="P14" s="6">
        <v>26700260</v>
      </c>
      <c r="Q14" s="6">
        <v>21900260</v>
      </c>
      <c r="R14" s="7">
        <f t="shared" si="1"/>
        <v>0.36500433333333332</v>
      </c>
    </row>
    <row r="15" spans="1:18" x14ac:dyDescent="0.2">
      <c r="A15" s="1" t="s">
        <v>38</v>
      </c>
      <c r="B15" s="2" t="s">
        <v>20</v>
      </c>
      <c r="C15" s="2" t="s">
        <v>21</v>
      </c>
      <c r="D15" s="2" t="s">
        <v>22</v>
      </c>
      <c r="E15" s="3" t="s">
        <v>39</v>
      </c>
      <c r="F15" s="6">
        <v>25505000000</v>
      </c>
      <c r="G15" s="6">
        <v>0</v>
      </c>
      <c r="H15" s="6">
        <v>0</v>
      </c>
      <c r="I15" s="6">
        <v>25505000000</v>
      </c>
      <c r="J15" s="6">
        <v>0</v>
      </c>
      <c r="K15" s="6">
        <v>9407748440.5400009</v>
      </c>
      <c r="L15" s="6">
        <v>16097251559.459999</v>
      </c>
      <c r="M15" s="6">
        <v>7598931233.54</v>
      </c>
      <c r="N15" s="7">
        <f t="shared" si="0"/>
        <v>0.29793888388708095</v>
      </c>
      <c r="O15" s="6">
        <v>7598931233.1700001</v>
      </c>
      <c r="P15" s="6">
        <v>7277329260.1700001</v>
      </c>
      <c r="Q15" s="6">
        <v>7277329260.1700001</v>
      </c>
      <c r="R15" s="7">
        <f t="shared" si="1"/>
        <v>0.28532951421956482</v>
      </c>
    </row>
    <row r="16" spans="1:18" x14ac:dyDescent="0.2">
      <c r="A16" s="8"/>
      <c r="B16" s="9"/>
      <c r="C16" s="9"/>
      <c r="D16" s="9"/>
      <c r="E16" s="10" t="s">
        <v>63</v>
      </c>
      <c r="F16" s="11">
        <f>SUM(F11:F15)</f>
        <v>67185000000</v>
      </c>
      <c r="G16" s="12">
        <f t="shared" ref="G16:Q16" si="4">SUM(G11:G15)</f>
        <v>0</v>
      </c>
      <c r="H16" s="12">
        <f t="shared" si="4"/>
        <v>39507000000</v>
      </c>
      <c r="I16" s="11">
        <f t="shared" si="4"/>
        <v>27678000000</v>
      </c>
      <c r="J16" s="12">
        <f t="shared" si="4"/>
        <v>0</v>
      </c>
      <c r="K16" s="11">
        <f t="shared" si="4"/>
        <v>11253448700.540001</v>
      </c>
      <c r="L16" s="11">
        <f t="shared" si="4"/>
        <v>16424551299.459999</v>
      </c>
      <c r="M16" s="11">
        <f t="shared" si="4"/>
        <v>8953960164.5400009</v>
      </c>
      <c r="N16" s="13">
        <f t="shared" si="0"/>
        <v>0.32350459442662044</v>
      </c>
      <c r="O16" s="11">
        <f t="shared" si="4"/>
        <v>8953960164.1700001</v>
      </c>
      <c r="P16" s="11">
        <f t="shared" si="4"/>
        <v>8632358191.1700001</v>
      </c>
      <c r="Q16" s="11">
        <f t="shared" si="4"/>
        <v>8627558191.1700001</v>
      </c>
      <c r="R16" s="13">
        <f t="shared" si="1"/>
        <v>0.31171176353674401</v>
      </c>
    </row>
    <row r="17" spans="1:18" x14ac:dyDescent="0.2">
      <c r="A17" s="1" t="s">
        <v>40</v>
      </c>
      <c r="B17" s="2" t="s">
        <v>20</v>
      </c>
      <c r="C17" s="2" t="s">
        <v>21</v>
      </c>
      <c r="D17" s="2" t="s">
        <v>22</v>
      </c>
      <c r="E17" s="3" t="s">
        <v>41</v>
      </c>
      <c r="F17" s="6">
        <v>2202000000</v>
      </c>
      <c r="G17" s="6">
        <v>0</v>
      </c>
      <c r="H17" s="6">
        <v>0</v>
      </c>
      <c r="I17" s="6">
        <v>2202000000</v>
      </c>
      <c r="J17" s="6">
        <v>0</v>
      </c>
      <c r="K17" s="6">
        <v>2202000000</v>
      </c>
      <c r="L17" s="6">
        <v>0</v>
      </c>
      <c r="M17" s="6">
        <v>1119275157</v>
      </c>
      <c r="N17" s="7">
        <f t="shared" si="0"/>
        <v>0.5082993446866485</v>
      </c>
      <c r="O17" s="6">
        <v>865047257</v>
      </c>
      <c r="P17" s="6">
        <v>865047257</v>
      </c>
      <c r="Q17" s="6">
        <v>865047257</v>
      </c>
      <c r="R17" s="7">
        <f t="shared" si="1"/>
        <v>0.39284616575840148</v>
      </c>
    </row>
    <row r="18" spans="1:18" x14ac:dyDescent="0.2">
      <c r="A18" s="8"/>
      <c r="B18" s="9"/>
      <c r="C18" s="9"/>
      <c r="D18" s="9"/>
      <c r="E18" s="10" t="s">
        <v>64</v>
      </c>
      <c r="F18" s="11">
        <f>SUM(F17)</f>
        <v>2202000000</v>
      </c>
      <c r="G18" s="12">
        <f t="shared" ref="G18:Q18" si="5">SUM(G17)</f>
        <v>0</v>
      </c>
      <c r="H18" s="12">
        <f t="shared" si="5"/>
        <v>0</v>
      </c>
      <c r="I18" s="11">
        <f t="shared" si="5"/>
        <v>2202000000</v>
      </c>
      <c r="J18" s="12">
        <f t="shared" si="5"/>
        <v>0</v>
      </c>
      <c r="K18" s="11">
        <f t="shared" si="5"/>
        <v>2202000000</v>
      </c>
      <c r="L18" s="11">
        <f t="shared" si="5"/>
        <v>0</v>
      </c>
      <c r="M18" s="11">
        <f t="shared" si="5"/>
        <v>1119275157</v>
      </c>
      <c r="N18" s="13">
        <f t="shared" si="0"/>
        <v>0.5082993446866485</v>
      </c>
      <c r="O18" s="11">
        <f t="shared" si="5"/>
        <v>865047257</v>
      </c>
      <c r="P18" s="11">
        <f t="shared" si="5"/>
        <v>865047257</v>
      </c>
      <c r="Q18" s="11">
        <f t="shared" si="5"/>
        <v>865047257</v>
      </c>
      <c r="R18" s="13">
        <f t="shared" si="1"/>
        <v>0.39284616575840148</v>
      </c>
    </row>
    <row r="19" spans="1:18" x14ac:dyDescent="0.2">
      <c r="A19" s="1" t="s">
        <v>42</v>
      </c>
      <c r="B19" s="2" t="s">
        <v>20</v>
      </c>
      <c r="C19" s="2" t="s">
        <v>21</v>
      </c>
      <c r="D19" s="2" t="s">
        <v>22</v>
      </c>
      <c r="E19" s="3" t="s">
        <v>43</v>
      </c>
      <c r="F19" s="6">
        <v>1028000000</v>
      </c>
      <c r="G19" s="6">
        <v>0</v>
      </c>
      <c r="H19" s="6">
        <v>0</v>
      </c>
      <c r="I19" s="6">
        <v>1028000000</v>
      </c>
      <c r="J19" s="6">
        <v>0</v>
      </c>
      <c r="K19" s="6">
        <v>1028000000</v>
      </c>
      <c r="L19" s="6">
        <v>0</v>
      </c>
      <c r="M19" s="6">
        <v>913679529.72000003</v>
      </c>
      <c r="N19" s="7">
        <f t="shared" si="0"/>
        <v>0.88879331684824903</v>
      </c>
      <c r="O19" s="6">
        <v>913679529.72000003</v>
      </c>
      <c r="P19" s="6">
        <v>913491231.72000003</v>
      </c>
      <c r="Q19" s="6">
        <v>913219741.72000003</v>
      </c>
      <c r="R19" s="7">
        <f t="shared" si="1"/>
        <v>0.8883460522568094</v>
      </c>
    </row>
    <row r="20" spans="1:18" ht="22.5" x14ac:dyDescent="0.2">
      <c r="A20" s="1" t="s">
        <v>44</v>
      </c>
      <c r="B20" s="2" t="s">
        <v>20</v>
      </c>
      <c r="C20" s="2" t="s">
        <v>21</v>
      </c>
      <c r="D20" s="2" t="s">
        <v>22</v>
      </c>
      <c r="E20" s="3" t="s">
        <v>45</v>
      </c>
      <c r="F20" s="6">
        <v>8000000</v>
      </c>
      <c r="G20" s="6">
        <v>0</v>
      </c>
      <c r="H20" s="6">
        <v>0</v>
      </c>
      <c r="I20" s="6">
        <v>8000000</v>
      </c>
      <c r="J20" s="6">
        <v>0</v>
      </c>
      <c r="K20" s="6">
        <v>4225600</v>
      </c>
      <c r="L20" s="6">
        <v>3774400</v>
      </c>
      <c r="M20" s="6">
        <v>1405470.92</v>
      </c>
      <c r="N20" s="7">
        <f t="shared" si="0"/>
        <v>0.17568386499999999</v>
      </c>
      <c r="O20" s="6">
        <v>1405470.92</v>
      </c>
      <c r="P20" s="6">
        <v>1405470.92</v>
      </c>
      <c r="Q20" s="6">
        <v>1374140.92</v>
      </c>
      <c r="R20" s="7">
        <f t="shared" si="1"/>
        <v>0.17176761499999998</v>
      </c>
    </row>
    <row r="21" spans="1:18" ht="22.5" x14ac:dyDescent="0.2">
      <c r="A21" s="1" t="s">
        <v>46</v>
      </c>
      <c r="B21" s="2" t="s">
        <v>20</v>
      </c>
      <c r="C21" s="2" t="s">
        <v>47</v>
      </c>
      <c r="D21" s="2" t="s">
        <v>48</v>
      </c>
      <c r="E21" s="3" t="s">
        <v>49</v>
      </c>
      <c r="F21" s="6">
        <v>2360000000</v>
      </c>
      <c r="G21" s="6">
        <v>0</v>
      </c>
      <c r="H21" s="6">
        <v>0</v>
      </c>
      <c r="I21" s="6">
        <v>2360000000</v>
      </c>
      <c r="J21" s="6">
        <v>0</v>
      </c>
      <c r="K21" s="6">
        <v>0</v>
      </c>
      <c r="L21" s="6">
        <v>2360000000</v>
      </c>
      <c r="M21" s="6">
        <v>0</v>
      </c>
      <c r="N21" s="7">
        <f t="shared" si="0"/>
        <v>0</v>
      </c>
      <c r="O21" s="6">
        <v>0</v>
      </c>
      <c r="P21" s="6">
        <v>0</v>
      </c>
      <c r="Q21" s="6">
        <v>0</v>
      </c>
      <c r="R21" s="7">
        <f t="shared" si="1"/>
        <v>0</v>
      </c>
    </row>
    <row r="22" spans="1:18" ht="22.5" x14ac:dyDescent="0.2">
      <c r="A22" s="1" t="s">
        <v>50</v>
      </c>
      <c r="B22" s="2" t="s">
        <v>20</v>
      </c>
      <c r="C22" s="2" t="s">
        <v>21</v>
      </c>
      <c r="D22" s="2" t="s">
        <v>22</v>
      </c>
      <c r="E22" s="3" t="s">
        <v>51</v>
      </c>
      <c r="F22" s="6">
        <v>32000000</v>
      </c>
      <c r="G22" s="6">
        <v>0</v>
      </c>
      <c r="H22" s="6">
        <v>0</v>
      </c>
      <c r="I22" s="6">
        <v>32000000</v>
      </c>
      <c r="J22" s="6">
        <v>0</v>
      </c>
      <c r="K22" s="6">
        <v>31000000</v>
      </c>
      <c r="L22" s="6">
        <v>1000000</v>
      </c>
      <c r="M22" s="6">
        <v>25305261</v>
      </c>
      <c r="N22" s="7">
        <f t="shared" si="0"/>
        <v>0.79078940625000005</v>
      </c>
      <c r="O22" s="6">
        <v>25305261</v>
      </c>
      <c r="P22" s="6">
        <v>25305261</v>
      </c>
      <c r="Q22" s="6">
        <v>25305261</v>
      </c>
      <c r="R22" s="7">
        <f t="shared" si="1"/>
        <v>0.79078940625000005</v>
      </c>
    </row>
    <row r="23" spans="1:18" ht="22.5" x14ac:dyDescent="0.2">
      <c r="A23" s="8"/>
      <c r="B23" s="9"/>
      <c r="C23" s="9"/>
      <c r="D23" s="9"/>
      <c r="E23" s="10" t="s">
        <v>65</v>
      </c>
      <c r="F23" s="11">
        <f>SUM(F19:F22)</f>
        <v>3428000000</v>
      </c>
      <c r="G23" s="11">
        <f t="shared" ref="G23:Q23" si="6">SUM(G19:G22)</f>
        <v>0</v>
      </c>
      <c r="H23" s="11">
        <f t="shared" si="6"/>
        <v>0</v>
      </c>
      <c r="I23" s="11">
        <f t="shared" si="6"/>
        <v>3428000000</v>
      </c>
      <c r="J23" s="11">
        <f t="shared" si="6"/>
        <v>0</v>
      </c>
      <c r="K23" s="11">
        <f t="shared" si="6"/>
        <v>1063225600</v>
      </c>
      <c r="L23" s="11">
        <f t="shared" si="6"/>
        <v>2364774400</v>
      </c>
      <c r="M23" s="11">
        <f t="shared" si="6"/>
        <v>940390261.63999999</v>
      </c>
      <c r="N23" s="13">
        <f t="shared" si="0"/>
        <v>0.27432621401400231</v>
      </c>
      <c r="O23" s="11">
        <f t="shared" si="6"/>
        <v>940390261.63999999</v>
      </c>
      <c r="P23" s="11">
        <f t="shared" si="6"/>
        <v>940201963.63999999</v>
      </c>
      <c r="Q23" s="11">
        <f t="shared" si="6"/>
        <v>939899143.63999999</v>
      </c>
      <c r="R23" s="13">
        <f t="shared" si="1"/>
        <v>0.27418294738623106</v>
      </c>
    </row>
    <row r="24" spans="1:18" x14ac:dyDescent="0.2">
      <c r="A24" s="14"/>
      <c r="B24" s="15"/>
      <c r="C24" s="15"/>
      <c r="D24" s="15"/>
      <c r="E24" s="16" t="s">
        <v>66</v>
      </c>
      <c r="F24" s="17">
        <f>F8+F10+F16+F18+F23</f>
        <v>877361000000</v>
      </c>
      <c r="G24" s="17">
        <f t="shared" ref="G24:Q24" si="7">G8+G10+G16+G18+G23</f>
        <v>39507000000</v>
      </c>
      <c r="H24" s="17">
        <f t="shared" si="7"/>
        <v>39507000000</v>
      </c>
      <c r="I24" s="17">
        <f t="shared" si="7"/>
        <v>877361000000</v>
      </c>
      <c r="J24" s="17">
        <f t="shared" si="7"/>
        <v>0</v>
      </c>
      <c r="K24" s="17">
        <f t="shared" si="7"/>
        <v>796166043753.19006</v>
      </c>
      <c r="L24" s="17">
        <f t="shared" si="7"/>
        <v>81194956246.809998</v>
      </c>
      <c r="M24" s="17">
        <f t="shared" si="7"/>
        <v>449248760407.82001</v>
      </c>
      <c r="N24" s="18">
        <f t="shared" si="0"/>
        <v>0.512045509667993</v>
      </c>
      <c r="O24" s="17">
        <f t="shared" si="7"/>
        <v>424601497838.40997</v>
      </c>
      <c r="P24" s="17">
        <f t="shared" si="7"/>
        <v>424121353951.53998</v>
      </c>
      <c r="Q24" s="17">
        <f t="shared" si="7"/>
        <v>424033840144.53998</v>
      </c>
      <c r="R24" s="18">
        <f t="shared" si="1"/>
        <v>0.48330600533251417</v>
      </c>
    </row>
    <row r="25" spans="1:18" ht="45" x14ac:dyDescent="0.2">
      <c r="A25" s="1" t="s">
        <v>52</v>
      </c>
      <c r="B25" s="2" t="s">
        <v>20</v>
      </c>
      <c r="C25" s="2" t="s">
        <v>53</v>
      </c>
      <c r="D25" s="2" t="s">
        <v>22</v>
      </c>
      <c r="E25" s="3" t="s">
        <v>54</v>
      </c>
      <c r="F25" s="6">
        <v>25746341890</v>
      </c>
      <c r="G25" s="6">
        <v>0</v>
      </c>
      <c r="H25" s="6">
        <v>0</v>
      </c>
      <c r="I25" s="6">
        <v>25746341890</v>
      </c>
      <c r="J25" s="6">
        <v>0</v>
      </c>
      <c r="K25" s="6">
        <v>1434087223.97</v>
      </c>
      <c r="L25" s="6">
        <v>24312254666.029999</v>
      </c>
      <c r="M25" s="6">
        <v>764880912.97000003</v>
      </c>
      <c r="N25" s="7">
        <f t="shared" si="0"/>
        <v>2.9708333565906828E-2</v>
      </c>
      <c r="O25" s="6">
        <v>529373590.48000002</v>
      </c>
      <c r="P25" s="6">
        <v>375829482.18000001</v>
      </c>
      <c r="Q25" s="6">
        <v>375829482.18000001</v>
      </c>
      <c r="R25" s="7">
        <f t="shared" si="1"/>
        <v>1.4597393438870395E-2</v>
      </c>
    </row>
    <row r="26" spans="1:18" ht="45" x14ac:dyDescent="0.2">
      <c r="A26" s="1" t="s">
        <v>55</v>
      </c>
      <c r="B26" s="2" t="s">
        <v>20</v>
      </c>
      <c r="C26" s="2" t="s">
        <v>47</v>
      </c>
      <c r="D26" s="2" t="s">
        <v>22</v>
      </c>
      <c r="E26" s="3" t="s">
        <v>56</v>
      </c>
      <c r="F26" s="6">
        <v>20859598459</v>
      </c>
      <c r="G26" s="6">
        <v>0</v>
      </c>
      <c r="H26" s="6">
        <v>0</v>
      </c>
      <c r="I26" s="6">
        <v>20859598459</v>
      </c>
      <c r="J26" s="6">
        <v>0</v>
      </c>
      <c r="K26" s="6">
        <v>18330890577.599998</v>
      </c>
      <c r="L26" s="6">
        <v>2528707881.4000001</v>
      </c>
      <c r="M26" s="6">
        <v>9521624651.6900005</v>
      </c>
      <c r="N26" s="7">
        <f t="shared" si="0"/>
        <v>0.45646250911324893</v>
      </c>
      <c r="O26" s="6">
        <v>1245835062.1199999</v>
      </c>
      <c r="P26" s="6">
        <v>1245835062.1199999</v>
      </c>
      <c r="Q26" s="6">
        <v>1197655159.9200001</v>
      </c>
      <c r="R26" s="7">
        <f t="shared" si="1"/>
        <v>5.7415063011592368E-2</v>
      </c>
    </row>
    <row r="27" spans="1:18" ht="56.25" x14ac:dyDescent="0.2">
      <c r="A27" s="1" t="s">
        <v>57</v>
      </c>
      <c r="B27" s="2" t="s">
        <v>20</v>
      </c>
      <c r="C27" s="2" t="s">
        <v>47</v>
      </c>
      <c r="D27" s="2" t="s">
        <v>22</v>
      </c>
      <c r="E27" s="3" t="s">
        <v>58</v>
      </c>
      <c r="F27" s="6">
        <v>17795199970</v>
      </c>
      <c r="G27" s="6">
        <v>0</v>
      </c>
      <c r="H27" s="6">
        <v>0</v>
      </c>
      <c r="I27" s="6">
        <v>17795199970</v>
      </c>
      <c r="J27" s="6">
        <v>0</v>
      </c>
      <c r="K27" s="6">
        <v>4107612970</v>
      </c>
      <c r="L27" s="6">
        <v>13687587000</v>
      </c>
      <c r="M27" s="6">
        <v>2151687870</v>
      </c>
      <c r="N27" s="7">
        <f t="shared" si="0"/>
        <v>0.12091394722326348</v>
      </c>
      <c r="O27" s="6">
        <v>703646666</v>
      </c>
      <c r="P27" s="6">
        <v>697146666</v>
      </c>
      <c r="Q27" s="6">
        <v>697146666</v>
      </c>
      <c r="R27" s="7">
        <f t="shared" si="1"/>
        <v>3.9176107443315233E-2</v>
      </c>
    </row>
    <row r="28" spans="1:18" ht="33.75" x14ac:dyDescent="0.2">
      <c r="A28" s="1" t="s">
        <v>59</v>
      </c>
      <c r="B28" s="2" t="s">
        <v>20</v>
      </c>
      <c r="C28" s="2" t="s">
        <v>47</v>
      </c>
      <c r="D28" s="2" t="s">
        <v>22</v>
      </c>
      <c r="E28" s="3" t="s">
        <v>60</v>
      </c>
      <c r="F28" s="6">
        <v>74769358238</v>
      </c>
      <c r="G28" s="6">
        <v>0</v>
      </c>
      <c r="H28" s="6">
        <v>0</v>
      </c>
      <c r="I28" s="6">
        <v>74769358238</v>
      </c>
      <c r="J28" s="6">
        <v>0</v>
      </c>
      <c r="K28" s="6">
        <v>14816812223</v>
      </c>
      <c r="L28" s="6">
        <v>59952546015</v>
      </c>
      <c r="M28" s="6">
        <v>463812223</v>
      </c>
      <c r="N28" s="7">
        <f t="shared" si="0"/>
        <v>6.2032393206268941E-3</v>
      </c>
      <c r="O28" s="6">
        <v>0</v>
      </c>
      <c r="P28" s="6">
        <v>0</v>
      </c>
      <c r="Q28" s="6">
        <v>0</v>
      </c>
      <c r="R28" s="7">
        <f t="shared" si="1"/>
        <v>0</v>
      </c>
    </row>
    <row r="29" spans="1:18" x14ac:dyDescent="0.2">
      <c r="A29" s="8"/>
      <c r="B29" s="9"/>
      <c r="C29" s="9"/>
      <c r="D29" s="9"/>
      <c r="E29" s="10" t="s">
        <v>67</v>
      </c>
      <c r="F29" s="11">
        <f>SUM(F25:F28)</f>
        <v>139170498557</v>
      </c>
      <c r="G29" s="11">
        <f t="shared" ref="G29:Q29" si="8">SUM(G25:G28)</f>
        <v>0</v>
      </c>
      <c r="H29" s="11">
        <f t="shared" si="8"/>
        <v>0</v>
      </c>
      <c r="I29" s="11">
        <f t="shared" si="8"/>
        <v>139170498557</v>
      </c>
      <c r="J29" s="11">
        <f t="shared" si="8"/>
        <v>0</v>
      </c>
      <c r="K29" s="11">
        <f t="shared" si="8"/>
        <v>38689402994.57</v>
      </c>
      <c r="L29" s="11">
        <f t="shared" si="8"/>
        <v>100481095562.42999</v>
      </c>
      <c r="M29" s="11">
        <f t="shared" si="8"/>
        <v>12902005657.66</v>
      </c>
      <c r="N29" s="13">
        <f t="shared" si="0"/>
        <v>9.2706470059642207E-2</v>
      </c>
      <c r="O29" s="11">
        <f t="shared" si="8"/>
        <v>2478855318.5999999</v>
      </c>
      <c r="P29" s="11">
        <f t="shared" si="8"/>
        <v>2318811210.3000002</v>
      </c>
      <c r="Q29" s="11">
        <f t="shared" si="8"/>
        <v>2270631308.1000004</v>
      </c>
      <c r="R29" s="13">
        <f t="shared" si="1"/>
        <v>1.6315464352310408E-2</v>
      </c>
    </row>
    <row r="30" spans="1:18" x14ac:dyDescent="0.2">
      <c r="A30" s="14"/>
      <c r="B30" s="15"/>
      <c r="C30" s="15"/>
      <c r="D30" s="15"/>
      <c r="E30" s="16" t="s">
        <v>68</v>
      </c>
      <c r="F30" s="17">
        <f>F24+F29</f>
        <v>1016531498557</v>
      </c>
      <c r="G30" s="17">
        <f t="shared" ref="G30:Q30" si="9">G24+G29</f>
        <v>39507000000</v>
      </c>
      <c r="H30" s="17">
        <f t="shared" si="9"/>
        <v>39507000000</v>
      </c>
      <c r="I30" s="17">
        <f t="shared" si="9"/>
        <v>1016531498557</v>
      </c>
      <c r="J30" s="17">
        <f t="shared" si="9"/>
        <v>0</v>
      </c>
      <c r="K30" s="17">
        <f t="shared" si="9"/>
        <v>834855446747.76001</v>
      </c>
      <c r="L30" s="17">
        <f t="shared" si="9"/>
        <v>181676051809.23999</v>
      </c>
      <c r="M30" s="17">
        <f t="shared" si="9"/>
        <v>462150766065.47998</v>
      </c>
      <c r="N30" s="18">
        <f>M30/I30</f>
        <v>0.45463496873586134</v>
      </c>
      <c r="O30" s="17">
        <f t="shared" si="9"/>
        <v>427080353157.00995</v>
      </c>
      <c r="P30" s="17">
        <f t="shared" si="9"/>
        <v>426440165161.83997</v>
      </c>
      <c r="Q30" s="17">
        <f t="shared" si="9"/>
        <v>426304471452.63995</v>
      </c>
      <c r="R30" s="18">
        <f t="shared" si="1"/>
        <v>0.41937162995715649</v>
      </c>
    </row>
  </sheetData>
  <printOptions horizontalCentered="1" verticalCentered="1"/>
  <pageMargins left="0.39370078740157483" right="0.39370078740157483" top="0.39370078740157483" bottom="0.39370078740157483" header="0.19685039370078741" footer="0.19685039370078741"/>
  <pageSetup paperSize="171" scale="5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JULIO 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Carmenza Carreño Gomez</dc:creator>
  <cp:lastModifiedBy>Usuario</cp:lastModifiedBy>
  <cp:lastPrinted>2022-08-03T16:21:11Z</cp:lastPrinted>
  <dcterms:created xsi:type="dcterms:W3CDTF">2022-08-01T17:59:24Z</dcterms:created>
  <dcterms:modified xsi:type="dcterms:W3CDTF">2022-08-03T16:24:07Z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