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3\Reportes_de_ejecucion_2023\"/>
    </mc:Choice>
  </mc:AlternateContent>
  <xr:revisionPtr revIDLastSave="0" documentId="13_ncr:1_{85452210-1BAB-477A-8CC9-B18A4B9D6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 ABRIL 2023" sheetId="1" r:id="rId1"/>
  </sheets>
  <definedNames>
    <definedName name="_xlnm.Print_Area" localSheetId="0">'30 ABRIL 2023'!$A$1:$R$34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1" l="1"/>
  <c r="P33" i="1"/>
  <c r="O33" i="1"/>
  <c r="M33" i="1"/>
  <c r="L33" i="1"/>
  <c r="K33" i="1"/>
  <c r="J33" i="1"/>
  <c r="I33" i="1"/>
  <c r="H33" i="1"/>
  <c r="G33" i="1"/>
  <c r="F33" i="1"/>
  <c r="Q27" i="1"/>
  <c r="P27" i="1"/>
  <c r="O27" i="1"/>
  <c r="M27" i="1"/>
  <c r="L27" i="1"/>
  <c r="K27" i="1"/>
  <c r="J27" i="1"/>
  <c r="I27" i="1"/>
  <c r="H27" i="1"/>
  <c r="G27" i="1"/>
  <c r="F27" i="1"/>
  <c r="Q24" i="1"/>
  <c r="P24" i="1"/>
  <c r="O24" i="1"/>
  <c r="M24" i="1"/>
  <c r="L24" i="1"/>
  <c r="K24" i="1"/>
  <c r="J24" i="1"/>
  <c r="I24" i="1"/>
  <c r="H24" i="1"/>
  <c r="G24" i="1"/>
  <c r="F24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1" i="1"/>
  <c r="P11" i="1"/>
  <c r="O11" i="1"/>
  <c r="M11" i="1"/>
  <c r="L11" i="1"/>
  <c r="K11" i="1"/>
  <c r="J11" i="1"/>
  <c r="I11" i="1"/>
  <c r="H11" i="1"/>
  <c r="G11" i="1"/>
  <c r="F11" i="1"/>
  <c r="F9" i="1"/>
  <c r="Q9" i="1"/>
  <c r="P9" i="1"/>
  <c r="O9" i="1"/>
  <c r="M9" i="1"/>
  <c r="L9" i="1"/>
  <c r="K9" i="1"/>
  <c r="J9" i="1"/>
  <c r="I9" i="1"/>
  <c r="H9" i="1"/>
  <c r="G9" i="1"/>
  <c r="R6" i="1"/>
  <c r="R7" i="1"/>
  <c r="R8" i="1"/>
  <c r="R10" i="1"/>
  <c r="R12" i="1"/>
  <c r="R13" i="1"/>
  <c r="R14" i="1"/>
  <c r="R15" i="1"/>
  <c r="R17" i="1"/>
  <c r="R19" i="1"/>
  <c r="R20" i="1"/>
  <c r="R21" i="1"/>
  <c r="R22" i="1"/>
  <c r="R23" i="1"/>
  <c r="R26" i="1"/>
  <c r="R28" i="1"/>
  <c r="R29" i="1"/>
  <c r="R30" i="1"/>
  <c r="R31" i="1"/>
  <c r="R32" i="1"/>
  <c r="R5" i="1"/>
  <c r="N6" i="1"/>
  <c r="N7" i="1"/>
  <c r="N8" i="1"/>
  <c r="N10" i="1"/>
  <c r="N12" i="1"/>
  <c r="N13" i="1"/>
  <c r="N14" i="1"/>
  <c r="N15" i="1"/>
  <c r="N17" i="1"/>
  <c r="N19" i="1"/>
  <c r="N20" i="1"/>
  <c r="N21" i="1"/>
  <c r="N22" i="1"/>
  <c r="N23" i="1"/>
  <c r="N26" i="1"/>
  <c r="N28" i="1"/>
  <c r="N29" i="1"/>
  <c r="N30" i="1"/>
  <c r="N31" i="1"/>
  <c r="N32" i="1"/>
  <c r="N5" i="1"/>
  <c r="F34" i="1" l="1"/>
  <c r="M34" i="1"/>
  <c r="N34" i="1" s="1"/>
  <c r="N33" i="1"/>
  <c r="R33" i="1"/>
  <c r="H25" i="1"/>
  <c r="H34" i="1" s="1"/>
  <c r="L25" i="1"/>
  <c r="L34" i="1" s="1"/>
  <c r="Q25" i="1"/>
  <c r="Q34" i="1" s="1"/>
  <c r="R34" i="1" s="1"/>
  <c r="N27" i="1"/>
  <c r="G25" i="1"/>
  <c r="G34" i="1" s="1"/>
  <c r="K25" i="1"/>
  <c r="K34" i="1" s="1"/>
  <c r="O25" i="1"/>
  <c r="O34" i="1" s="1"/>
  <c r="R27" i="1"/>
  <c r="I25" i="1"/>
  <c r="I34" i="1" s="1"/>
  <c r="M25" i="1"/>
  <c r="F25" i="1"/>
  <c r="J25" i="1"/>
  <c r="J34" i="1" s="1"/>
  <c r="P25" i="1"/>
  <c r="P34" i="1" s="1"/>
  <c r="N24" i="1"/>
  <c r="R24" i="1"/>
  <c r="N18" i="1"/>
  <c r="R18" i="1"/>
  <c r="N16" i="1"/>
  <c r="N11" i="1"/>
  <c r="R16" i="1"/>
  <c r="R9" i="1"/>
  <c r="R11" i="1"/>
  <c r="N9" i="1"/>
  <c r="R25" i="1" l="1"/>
  <c r="N25" i="1"/>
</calcChain>
</file>

<file path=xl/sharedStrings.xml><?xml version="1.0" encoding="utf-8"?>
<sst xmlns="http://schemas.openxmlformats.org/spreadsheetml/2006/main" count="170" uniqueCount="76">
  <si>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</si>
  <si>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</si>
  <si>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</si>
  <si>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</si>
  <si>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</si>
  <si>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</si>
  <si>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</si>
  <si>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</si>
  <si>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</si>
  <si>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</si>
  <si>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</si>
  <si>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</si>
  <si>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</si>
  <si>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</si>
  <si>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</si>
  <si>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</si>
  <si>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</si>
  <si>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</si>
  <si>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</si>
  <si>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</si>
  <si>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</si>
  <si>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</si>
  <si>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</si>
  <si>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</si>
  <si>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</si>
  <si>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</si>
  <si>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</si>
  <si>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</si>
  <si>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</si>
  <si>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</si>
  <si>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</si>
  <si>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</si>
  <si>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</si>
  <si>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</si>
  <si>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</si>
  <si>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</si>
  <si>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</si>
  <si>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</si>
  <si>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</si>
  <si>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</si>
  <si>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</si>
  <si>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</si>
  <si>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</si>
  <si>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</si>
  <si>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</si>
  <si>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</si>
  <si>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</si>
  <si>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</si>
  <si>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</si>
  <si>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</si>
  <si>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</si>
  <si>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</si>
  <si>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</si>
  <si>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</si>
  <si>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</si>
  <si>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</si>
  <si>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</si>
  <si>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</si>
  <si>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14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</si>
  <si>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</si>
  <si>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</si>
  <si>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</si>
  <si>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</si>
  <si>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</si>
  <si>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Entidad:</t>
  </si>
  <si>
    <t>PROCURADURIA GENERAL DE LA NACIÓN - GESTION GENERAL</t>
  </si>
  <si>
    <t>ABRIL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</si>
  <si>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</si>
  <si>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</si>
  <si>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</si>
  <si>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</si>
  <si>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</si>
  <si>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</si>
  <si>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SERVICIO A LA DEUDA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</si>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</sst>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3" fontId="2" fillId="0" borderId="1" xfId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2" fillId="0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0" fontId="3" fillId="2" borderId="1" xfId="0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7109375" style="6" customWidth="1"/>
    <col min="2" max="2" width="9.7109375" style="6" customWidth="1"/>
    <col min="3" max="3" width="8.7109375" style="6" customWidth="1"/>
    <col min="4" max="4" width="9.7109375" style="6" customWidth="1"/>
    <col min="5" max="5" width="28.7109375" style="6" customWidth="1"/>
    <col min="6" max="13" width="18.85546875" style="6" customWidth="1"/>
    <col min="14" max="14" width="7.7109375" style="6" customWidth="1"/>
    <col min="15" max="17" width="18.85546875" style="6" customWidth="1"/>
    <col min="18" max="18" width="7.7109375" style="6" customWidth="1"/>
    <col min="19" max="16384" width="11.42578125" style="6"/>
  </cols>
  <sheetData>
    <row r="1" spans="1:18" x14ac:dyDescent="0.2">
      <c r="A1" s="8" t="s">
        <v>0</v>
      </c>
      <c r="B1" s="8"/>
      <c r="C1" s="9">
        <v>2023</v>
      </c>
      <c r="D1" s="10"/>
      <c r="E1" s="10"/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 x14ac:dyDescent="0.2">
      <c r="A2" s="8" t="s">
        <v>64</v>
      </c>
      <c r="B2" s="8"/>
      <c r="C2" s="9" t="s">
        <v>65</v>
      </c>
      <c r="D2" s="10"/>
      <c r="E2" s="10"/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 x14ac:dyDescent="0.2">
      <c r="A3" s="8" t="s">
        <v>2</v>
      </c>
      <c r="B3" s="8"/>
      <c r="C3" s="9" t="s">
        <v>66</v>
      </c>
      <c r="D3" s="10"/>
      <c r="E3" s="10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 x14ac:dyDescent="0.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63</v>
      </c>
      <c r="O4" s="11" t="s">
        <v>16</v>
      </c>
      <c r="P4" s="11" t="s">
        <v>17</v>
      </c>
      <c r="Q4" s="11" t="s">
        <v>18</v>
      </c>
      <c r="R4" s="11" t="s">
        <v>63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390480000000</v>
      </c>
      <c r="G5" s="4">
        <v>0</v>
      </c>
      <c r="H5" s="4">
        <v>0</v>
      </c>
      <c r="I5" s="4">
        <v>390480000000</v>
      </c>
      <c r="J5" s="4">
        <v>0</v>
      </c>
      <c r="K5" s="4">
        <v>390480000000</v>
      </c>
      <c r="L5" s="4">
        <v>0</v>
      </c>
      <c r="M5" s="4">
        <v>115619509414</v>
      </c>
      <c r="N5" s="7">
        <f>M5/I5</f>
        <v>0.2960958548811719</v>
      </c>
      <c r="O5" s="4">
        <v>115619509414</v>
      </c>
      <c r="P5" s="4">
        <v>115619509414</v>
      </c>
      <c r="Q5" s="4">
        <v>115619509414</v>
      </c>
      <c r="R5" s="7">
        <f>Q5/I5</f>
        <v>0.2960958548811719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176467000000</v>
      </c>
      <c r="G6" s="4">
        <v>0</v>
      </c>
      <c r="H6" s="4">
        <v>0</v>
      </c>
      <c r="I6" s="4">
        <v>176467000000</v>
      </c>
      <c r="J6" s="4">
        <v>0</v>
      </c>
      <c r="K6" s="4">
        <v>176467000000</v>
      </c>
      <c r="L6" s="4">
        <v>0</v>
      </c>
      <c r="M6" s="4">
        <v>53503766282</v>
      </c>
      <c r="N6" s="7">
        <f t="shared" ref="N6:N34" si="0">M6/I6</f>
        <v>0.30319417387953557</v>
      </c>
      <c r="O6" s="4">
        <v>53503766282</v>
      </c>
      <c r="P6" s="4">
        <v>53503766282</v>
      </c>
      <c r="Q6" s="4">
        <v>53503766282</v>
      </c>
      <c r="R6" s="7">
        <f t="shared" ref="R6:R34" si="1">Q6/I6</f>
        <v>0.30319417387953557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173782000000</v>
      </c>
      <c r="G7" s="4">
        <v>0</v>
      </c>
      <c r="H7" s="4">
        <v>0</v>
      </c>
      <c r="I7" s="4">
        <v>173782000000</v>
      </c>
      <c r="J7" s="4">
        <v>0</v>
      </c>
      <c r="K7" s="4">
        <v>173782000000</v>
      </c>
      <c r="L7" s="4">
        <v>0</v>
      </c>
      <c r="M7" s="4">
        <v>52108193090</v>
      </c>
      <c r="N7" s="7">
        <f t="shared" si="0"/>
        <v>0.29984804576998769</v>
      </c>
      <c r="O7" s="4">
        <v>52108193090</v>
      </c>
      <c r="P7" s="4">
        <v>52108193090</v>
      </c>
      <c r="Q7" s="4">
        <v>52108193090</v>
      </c>
      <c r="R7" s="7">
        <f t="shared" si="1"/>
        <v>0.29984804576998769</v>
      </c>
    </row>
    <row r="8" spans="1:18" ht="33.75" x14ac:dyDescent="0.2">
      <c r="A8" s="1" t="s">
        <v>28</v>
      </c>
      <c r="B8" s="2" t="s">
        <v>20</v>
      </c>
      <c r="C8" s="2" t="s">
        <v>21</v>
      </c>
      <c r="D8" s="2" t="s">
        <v>22</v>
      </c>
      <c r="E8" s="3" t="s">
        <v>29</v>
      </c>
      <c r="F8" s="4">
        <v>95446000000</v>
      </c>
      <c r="G8" s="4">
        <v>0</v>
      </c>
      <c r="H8" s="4">
        <v>0</v>
      </c>
      <c r="I8" s="4">
        <v>95446000000</v>
      </c>
      <c r="J8" s="4">
        <v>95446000000</v>
      </c>
      <c r="K8" s="4">
        <v>0</v>
      </c>
      <c r="L8" s="4">
        <v>0</v>
      </c>
      <c r="M8" s="4">
        <v>0</v>
      </c>
      <c r="N8" s="7">
        <f t="shared" si="0"/>
        <v>0</v>
      </c>
      <c r="O8" s="4">
        <v>0</v>
      </c>
      <c r="P8" s="4">
        <v>0</v>
      </c>
      <c r="Q8" s="4">
        <v>0</v>
      </c>
      <c r="R8" s="7">
        <f t="shared" si="1"/>
        <v>0</v>
      </c>
    </row>
    <row r="9" spans="1:18" x14ac:dyDescent="0.2">
      <c r="A9" s="12"/>
      <c r="B9" s="13"/>
      <c r="C9" s="13"/>
      <c r="D9" s="13"/>
      <c r="E9" s="14" t="s">
        <v>67</v>
      </c>
      <c r="F9" s="15">
        <f>SUM(F5:F8)</f>
        <v>836175000000</v>
      </c>
      <c r="G9" s="16">
        <f t="shared" ref="G9:Q9" si="2">SUM(G5:G8)</f>
        <v>0</v>
      </c>
      <c r="H9" s="16">
        <f t="shared" si="2"/>
        <v>0</v>
      </c>
      <c r="I9" s="15">
        <f t="shared" si="2"/>
        <v>836175000000</v>
      </c>
      <c r="J9" s="16">
        <f t="shared" si="2"/>
        <v>95446000000</v>
      </c>
      <c r="K9" s="15">
        <f t="shared" si="2"/>
        <v>740729000000</v>
      </c>
      <c r="L9" s="15">
        <f t="shared" si="2"/>
        <v>0</v>
      </c>
      <c r="M9" s="15">
        <f>SUM(M5:M8)</f>
        <v>221231468786</v>
      </c>
      <c r="N9" s="17">
        <f t="shared" si="0"/>
        <v>0.26457555988399556</v>
      </c>
      <c r="O9" s="15">
        <f t="shared" si="2"/>
        <v>221231468786</v>
      </c>
      <c r="P9" s="15">
        <f t="shared" si="2"/>
        <v>221231468786</v>
      </c>
      <c r="Q9" s="15">
        <f t="shared" si="2"/>
        <v>221231468786</v>
      </c>
      <c r="R9" s="17">
        <f t="shared" si="1"/>
        <v>0.26457555988399556</v>
      </c>
    </row>
    <row r="10" spans="1:18" ht="22.5" x14ac:dyDescent="0.2">
      <c r="A10" s="1" t="s">
        <v>30</v>
      </c>
      <c r="B10" s="2" t="s">
        <v>20</v>
      </c>
      <c r="C10" s="2" t="s">
        <v>21</v>
      </c>
      <c r="D10" s="2" t="s">
        <v>22</v>
      </c>
      <c r="E10" s="3" t="s">
        <v>31</v>
      </c>
      <c r="F10" s="4">
        <v>43138168000</v>
      </c>
      <c r="G10" s="4">
        <v>0</v>
      </c>
      <c r="H10" s="4">
        <v>0</v>
      </c>
      <c r="I10" s="4">
        <v>43138168000</v>
      </c>
      <c r="J10" s="4">
        <v>0</v>
      </c>
      <c r="K10" s="4">
        <v>42859982947.639999</v>
      </c>
      <c r="L10" s="4">
        <v>278185052.36000001</v>
      </c>
      <c r="M10" s="4">
        <v>39509091095.389999</v>
      </c>
      <c r="N10" s="7">
        <f t="shared" si="0"/>
        <v>0.91587317976484306</v>
      </c>
      <c r="O10" s="4">
        <v>12786875419.389999</v>
      </c>
      <c r="P10" s="4">
        <v>12658918081.700001</v>
      </c>
      <c r="Q10" s="4">
        <v>12629219576.24</v>
      </c>
      <c r="R10" s="7">
        <f t="shared" si="1"/>
        <v>0.29276207501996837</v>
      </c>
    </row>
    <row r="11" spans="1:18" ht="22.5" x14ac:dyDescent="0.2">
      <c r="A11" s="12"/>
      <c r="B11" s="13"/>
      <c r="C11" s="13"/>
      <c r="D11" s="13"/>
      <c r="E11" s="14" t="s">
        <v>68</v>
      </c>
      <c r="F11" s="15">
        <f>SUM(F10)</f>
        <v>43138168000</v>
      </c>
      <c r="G11" s="15">
        <f t="shared" ref="G11:Q11" si="3">SUM(G10)</f>
        <v>0</v>
      </c>
      <c r="H11" s="15">
        <f t="shared" si="3"/>
        <v>0</v>
      </c>
      <c r="I11" s="15">
        <f t="shared" si="3"/>
        <v>43138168000</v>
      </c>
      <c r="J11" s="15">
        <f t="shared" si="3"/>
        <v>0</v>
      </c>
      <c r="K11" s="15">
        <f t="shared" si="3"/>
        <v>42859982947.639999</v>
      </c>
      <c r="L11" s="15">
        <f t="shared" si="3"/>
        <v>278185052.36000001</v>
      </c>
      <c r="M11" s="15">
        <f>SUM(M10)</f>
        <v>39509091095.389999</v>
      </c>
      <c r="N11" s="17">
        <f t="shared" si="0"/>
        <v>0.91587317976484306</v>
      </c>
      <c r="O11" s="15">
        <f t="shared" si="3"/>
        <v>12786875419.389999</v>
      </c>
      <c r="P11" s="15">
        <f t="shared" si="3"/>
        <v>12658918081.700001</v>
      </c>
      <c r="Q11" s="15">
        <f t="shared" si="3"/>
        <v>12629219576.24</v>
      </c>
      <c r="R11" s="17">
        <f t="shared" si="1"/>
        <v>0.29276207501996837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310464000</v>
      </c>
      <c r="G12" s="4">
        <v>0</v>
      </c>
      <c r="H12" s="4">
        <v>0</v>
      </c>
      <c r="I12" s="4">
        <v>310464000</v>
      </c>
      <c r="J12" s="4">
        <v>0</v>
      </c>
      <c r="K12" s="4">
        <v>310464000</v>
      </c>
      <c r="L12" s="4">
        <v>0</v>
      </c>
      <c r="M12" s="4">
        <v>310464000</v>
      </c>
      <c r="N12" s="7">
        <f t="shared" si="0"/>
        <v>1</v>
      </c>
      <c r="O12" s="4">
        <v>310464000</v>
      </c>
      <c r="P12" s="4">
        <v>310464000</v>
      </c>
      <c r="Q12" s="4">
        <v>310464000</v>
      </c>
      <c r="R12" s="7">
        <f t="shared" si="1"/>
        <v>1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1974000000</v>
      </c>
      <c r="G13" s="4">
        <v>0</v>
      </c>
      <c r="H13" s="4">
        <v>0</v>
      </c>
      <c r="I13" s="4">
        <v>1974000000</v>
      </c>
      <c r="J13" s="4">
        <v>0</v>
      </c>
      <c r="K13" s="4">
        <v>1974000000</v>
      </c>
      <c r="L13" s="4">
        <v>0</v>
      </c>
      <c r="M13" s="4">
        <v>811820381</v>
      </c>
      <c r="N13" s="7">
        <f t="shared" si="0"/>
        <v>0.41125652532928064</v>
      </c>
      <c r="O13" s="4">
        <v>737407003</v>
      </c>
      <c r="P13" s="4">
        <v>737407003</v>
      </c>
      <c r="Q13" s="4">
        <v>737407003</v>
      </c>
      <c r="R13" s="7">
        <f t="shared" si="1"/>
        <v>0.37355977862208711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40000000</v>
      </c>
      <c r="G14" s="4">
        <v>0</v>
      </c>
      <c r="H14" s="4">
        <v>0</v>
      </c>
      <c r="I14" s="4">
        <v>40000000</v>
      </c>
      <c r="J14" s="4">
        <v>0</v>
      </c>
      <c r="K14" s="4">
        <v>0</v>
      </c>
      <c r="L14" s="4">
        <v>40000000</v>
      </c>
      <c r="M14" s="4">
        <v>0</v>
      </c>
      <c r="N14" s="7">
        <f t="shared" si="0"/>
        <v>0</v>
      </c>
      <c r="O14" s="4">
        <v>0</v>
      </c>
      <c r="P14" s="4">
        <v>0</v>
      </c>
      <c r="Q14" s="4">
        <v>0</v>
      </c>
      <c r="R14" s="7">
        <f t="shared" si="1"/>
        <v>0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23505000000</v>
      </c>
      <c r="G15" s="4">
        <v>0</v>
      </c>
      <c r="H15" s="4">
        <v>0</v>
      </c>
      <c r="I15" s="4">
        <v>23505000000</v>
      </c>
      <c r="J15" s="4">
        <v>0</v>
      </c>
      <c r="K15" s="4">
        <v>21505000000</v>
      </c>
      <c r="L15" s="4">
        <v>2000000000</v>
      </c>
      <c r="M15" s="4">
        <v>3126301621</v>
      </c>
      <c r="N15" s="7">
        <f t="shared" si="0"/>
        <v>0.13300581242288875</v>
      </c>
      <c r="O15" s="4">
        <v>2739753348</v>
      </c>
      <c r="P15" s="4">
        <v>2675598202</v>
      </c>
      <c r="Q15" s="4">
        <v>2514685475</v>
      </c>
      <c r="R15" s="7">
        <f t="shared" si="1"/>
        <v>0.10698512975962561</v>
      </c>
    </row>
    <row r="16" spans="1:18" x14ac:dyDescent="0.2">
      <c r="A16" s="12"/>
      <c r="B16" s="13"/>
      <c r="C16" s="13"/>
      <c r="D16" s="13"/>
      <c r="E16" s="14" t="s">
        <v>69</v>
      </c>
      <c r="F16" s="15">
        <f>SUM(F12:F15)</f>
        <v>25829464000</v>
      </c>
      <c r="G16" s="15">
        <f t="shared" ref="G16:Q16" si="4">SUM(G12:G15)</f>
        <v>0</v>
      </c>
      <c r="H16" s="15">
        <f t="shared" si="4"/>
        <v>0</v>
      </c>
      <c r="I16" s="15">
        <f t="shared" si="4"/>
        <v>25829464000</v>
      </c>
      <c r="J16" s="15">
        <f t="shared" si="4"/>
        <v>0</v>
      </c>
      <c r="K16" s="15">
        <f t="shared" si="4"/>
        <v>23789464000</v>
      </c>
      <c r="L16" s="15">
        <f t="shared" si="4"/>
        <v>2040000000</v>
      </c>
      <c r="M16" s="15">
        <f>SUM(M12:M15)</f>
        <v>4248586002</v>
      </c>
      <c r="N16" s="17">
        <f t="shared" si="0"/>
        <v>0.16448603044956719</v>
      </c>
      <c r="O16" s="15">
        <f t="shared" si="4"/>
        <v>3787624351</v>
      </c>
      <c r="P16" s="15">
        <f t="shared" si="4"/>
        <v>3723469205</v>
      </c>
      <c r="Q16" s="15">
        <f t="shared" si="4"/>
        <v>3562556478</v>
      </c>
      <c r="R16" s="17">
        <f t="shared" si="1"/>
        <v>0.13792607070746804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2202000000</v>
      </c>
      <c r="L17" s="4">
        <v>0</v>
      </c>
      <c r="M17" s="4">
        <v>422986941</v>
      </c>
      <c r="N17" s="7">
        <f t="shared" si="0"/>
        <v>0.19209216212534061</v>
      </c>
      <c r="O17" s="4">
        <v>377865975</v>
      </c>
      <c r="P17" s="4">
        <v>377865975</v>
      </c>
      <c r="Q17" s="4">
        <v>286387712</v>
      </c>
      <c r="R17" s="7">
        <f t="shared" si="1"/>
        <v>0.13005799818346958</v>
      </c>
    </row>
    <row r="18" spans="1:18" x14ac:dyDescent="0.2">
      <c r="A18" s="12"/>
      <c r="B18" s="13"/>
      <c r="C18" s="13"/>
      <c r="D18" s="13"/>
      <c r="E18" s="14" t="s">
        <v>70</v>
      </c>
      <c r="F18" s="15">
        <f>SUM(F17)</f>
        <v>2202000000</v>
      </c>
      <c r="G18" s="15">
        <f t="shared" ref="G18:Q18" si="5">SUM(G17)</f>
        <v>0</v>
      </c>
      <c r="H18" s="15">
        <f t="shared" si="5"/>
        <v>0</v>
      </c>
      <c r="I18" s="15">
        <f t="shared" si="5"/>
        <v>2202000000</v>
      </c>
      <c r="J18" s="15">
        <f t="shared" si="5"/>
        <v>0</v>
      </c>
      <c r="K18" s="15">
        <f t="shared" si="5"/>
        <v>2202000000</v>
      </c>
      <c r="L18" s="15">
        <f t="shared" si="5"/>
        <v>0</v>
      </c>
      <c r="M18" s="15">
        <f t="shared" si="5"/>
        <v>422986941</v>
      </c>
      <c r="N18" s="17">
        <f t="shared" si="0"/>
        <v>0.19209216212534061</v>
      </c>
      <c r="O18" s="15">
        <f t="shared" si="5"/>
        <v>377865975</v>
      </c>
      <c r="P18" s="15">
        <f t="shared" si="5"/>
        <v>377865975</v>
      </c>
      <c r="Q18" s="15">
        <f t="shared" si="5"/>
        <v>286387712</v>
      </c>
      <c r="R18" s="17">
        <f t="shared" si="1"/>
        <v>0.13005799818346958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1086000000</v>
      </c>
      <c r="G19" s="4">
        <v>0</v>
      </c>
      <c r="H19" s="4">
        <v>0</v>
      </c>
      <c r="I19" s="4">
        <v>1086000000</v>
      </c>
      <c r="J19" s="4">
        <v>0</v>
      </c>
      <c r="K19" s="4">
        <v>1086000000</v>
      </c>
      <c r="L19" s="4">
        <v>0</v>
      </c>
      <c r="M19" s="4">
        <v>905925829.57000005</v>
      </c>
      <c r="N19" s="7">
        <f t="shared" si="0"/>
        <v>0.83418584674953966</v>
      </c>
      <c r="O19" s="4">
        <v>905925829.57000005</v>
      </c>
      <c r="P19" s="4">
        <v>904397012.57000005</v>
      </c>
      <c r="Q19" s="4">
        <v>903921899.57000005</v>
      </c>
      <c r="R19" s="7">
        <f t="shared" si="1"/>
        <v>0.83234060733885828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8448000</v>
      </c>
      <c r="G20" s="4">
        <v>0</v>
      </c>
      <c r="H20" s="4">
        <v>0</v>
      </c>
      <c r="I20" s="4">
        <v>8448000</v>
      </c>
      <c r="J20" s="4">
        <v>0</v>
      </c>
      <c r="K20" s="4">
        <v>8448000</v>
      </c>
      <c r="L20" s="4">
        <v>0</v>
      </c>
      <c r="M20" s="4">
        <v>635519.04</v>
      </c>
      <c r="N20" s="7">
        <f t="shared" si="0"/>
        <v>7.5227159090909101E-2</v>
      </c>
      <c r="O20" s="4">
        <v>635519.04</v>
      </c>
      <c r="P20" s="4">
        <v>635519.04</v>
      </c>
      <c r="Q20" s="4">
        <v>635519.04</v>
      </c>
      <c r="R20" s="7">
        <f t="shared" si="1"/>
        <v>7.5227159090909101E-2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2492000000</v>
      </c>
      <c r="G21" s="4">
        <v>0</v>
      </c>
      <c r="H21" s="4">
        <v>0</v>
      </c>
      <c r="I21" s="4">
        <v>2492000000</v>
      </c>
      <c r="J21" s="4">
        <v>0</v>
      </c>
      <c r="K21" s="4">
        <v>0</v>
      </c>
      <c r="L21" s="4">
        <v>2492000000</v>
      </c>
      <c r="M21" s="4">
        <v>0</v>
      </c>
      <c r="N21" s="7">
        <f t="shared" si="0"/>
        <v>0</v>
      </c>
      <c r="O21" s="4">
        <v>0</v>
      </c>
      <c r="P21" s="4">
        <v>0</v>
      </c>
      <c r="Q21" s="4">
        <v>0</v>
      </c>
      <c r="R21" s="7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30000000</v>
      </c>
      <c r="G22" s="4">
        <v>0</v>
      </c>
      <c r="H22" s="4">
        <v>0</v>
      </c>
      <c r="I22" s="4">
        <v>30000000</v>
      </c>
      <c r="J22" s="4">
        <v>0</v>
      </c>
      <c r="K22" s="4">
        <v>0</v>
      </c>
      <c r="L22" s="4">
        <v>30000000</v>
      </c>
      <c r="M22" s="4">
        <v>0</v>
      </c>
      <c r="N22" s="7">
        <f t="shared" si="0"/>
        <v>0</v>
      </c>
      <c r="O22" s="4">
        <v>0</v>
      </c>
      <c r="P22" s="4">
        <v>0</v>
      </c>
      <c r="Q22" s="4">
        <v>0</v>
      </c>
      <c r="R22" s="7">
        <f t="shared" si="1"/>
        <v>0</v>
      </c>
    </row>
    <row r="23" spans="1:18" ht="22.5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4">
        <v>2000000000</v>
      </c>
      <c r="G23" s="4">
        <v>0</v>
      </c>
      <c r="H23" s="4">
        <v>0</v>
      </c>
      <c r="I23" s="4">
        <v>2000000000</v>
      </c>
      <c r="J23" s="4">
        <v>0</v>
      </c>
      <c r="K23" s="4">
        <v>1995000000</v>
      </c>
      <c r="L23" s="4">
        <v>5000000</v>
      </c>
      <c r="M23" s="4">
        <v>532332486</v>
      </c>
      <c r="N23" s="7">
        <f t="shared" si="0"/>
        <v>0.26616624300000002</v>
      </c>
      <c r="O23" s="4">
        <v>481065320</v>
      </c>
      <c r="P23" s="4">
        <v>481065320</v>
      </c>
      <c r="Q23" s="4">
        <v>481065320</v>
      </c>
      <c r="R23" s="7">
        <f t="shared" si="1"/>
        <v>0.24053266000000001</v>
      </c>
    </row>
    <row r="24" spans="1:18" ht="22.5" x14ac:dyDescent="0.2">
      <c r="A24" s="12"/>
      <c r="B24" s="13"/>
      <c r="C24" s="13"/>
      <c r="D24" s="13"/>
      <c r="E24" s="14" t="s">
        <v>71</v>
      </c>
      <c r="F24" s="15">
        <f>SUM(F19:F23)</f>
        <v>5616448000</v>
      </c>
      <c r="G24" s="15">
        <f t="shared" ref="G24:Q24" si="6">SUM(G19:G23)</f>
        <v>0</v>
      </c>
      <c r="H24" s="15">
        <f t="shared" si="6"/>
        <v>0</v>
      </c>
      <c r="I24" s="15">
        <f t="shared" si="6"/>
        <v>5616448000</v>
      </c>
      <c r="J24" s="15">
        <f t="shared" si="6"/>
        <v>0</v>
      </c>
      <c r="K24" s="15">
        <f t="shared" si="6"/>
        <v>3089448000</v>
      </c>
      <c r="L24" s="15">
        <f t="shared" si="6"/>
        <v>2527000000</v>
      </c>
      <c r="M24" s="15">
        <f t="shared" si="6"/>
        <v>1438893834.6100001</v>
      </c>
      <c r="N24" s="17">
        <f t="shared" si="0"/>
        <v>0.25619285260185798</v>
      </c>
      <c r="O24" s="15">
        <f t="shared" si="6"/>
        <v>1387626668.6100001</v>
      </c>
      <c r="P24" s="15">
        <f t="shared" si="6"/>
        <v>1386097851.6100001</v>
      </c>
      <c r="Q24" s="15">
        <f t="shared" si="6"/>
        <v>1385622738.6100001</v>
      </c>
      <c r="R24" s="17">
        <f t="shared" si="1"/>
        <v>0.24670801520996902</v>
      </c>
    </row>
    <row r="25" spans="1:18" x14ac:dyDescent="0.2">
      <c r="A25" s="18"/>
      <c r="B25" s="19"/>
      <c r="C25" s="19"/>
      <c r="D25" s="19"/>
      <c r="E25" s="20" t="s">
        <v>72</v>
      </c>
      <c r="F25" s="21">
        <f>F9+F11+F16+F18+F24</f>
        <v>912961080000</v>
      </c>
      <c r="G25" s="21">
        <f t="shared" ref="G25:H25" si="7">G9+G11+G16+G18+G24</f>
        <v>0</v>
      </c>
      <c r="H25" s="21">
        <f t="shared" si="7"/>
        <v>0</v>
      </c>
      <c r="I25" s="21">
        <f>I9+I11+I16+I18+I24</f>
        <v>912961080000</v>
      </c>
      <c r="J25" s="21">
        <f t="shared" ref="J25:Q25" si="8">J9+J11+J16+J18+J24</f>
        <v>95446000000</v>
      </c>
      <c r="K25" s="21">
        <f t="shared" si="8"/>
        <v>812669894947.64001</v>
      </c>
      <c r="L25" s="21">
        <f t="shared" si="8"/>
        <v>4845185052.3600006</v>
      </c>
      <c r="M25" s="21">
        <f t="shared" si="8"/>
        <v>266851026659</v>
      </c>
      <c r="N25" s="22">
        <f t="shared" si="0"/>
        <v>0.29229178823154212</v>
      </c>
      <c r="O25" s="21">
        <f t="shared" si="8"/>
        <v>239571461200</v>
      </c>
      <c r="P25" s="21">
        <f t="shared" si="8"/>
        <v>239377819899.31</v>
      </c>
      <c r="Q25" s="21">
        <f t="shared" si="8"/>
        <v>239095255290.84998</v>
      </c>
      <c r="R25" s="22">
        <f t="shared" si="1"/>
        <v>0.26188986642327622</v>
      </c>
    </row>
    <row r="26" spans="1:18" ht="22.5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3" t="s">
        <v>55</v>
      </c>
      <c r="F26" s="4">
        <v>15575907408</v>
      </c>
      <c r="G26" s="4">
        <v>0</v>
      </c>
      <c r="H26" s="4">
        <v>0</v>
      </c>
      <c r="I26" s="4">
        <v>15575907408</v>
      </c>
      <c r="J26" s="4">
        <v>0</v>
      </c>
      <c r="K26" s="4">
        <v>0</v>
      </c>
      <c r="L26" s="4">
        <v>15575907408</v>
      </c>
      <c r="M26" s="4">
        <v>0</v>
      </c>
      <c r="N26" s="7">
        <f t="shared" si="0"/>
        <v>0</v>
      </c>
      <c r="O26" s="4">
        <v>0</v>
      </c>
      <c r="P26" s="4">
        <v>0</v>
      </c>
      <c r="Q26" s="4">
        <v>0</v>
      </c>
      <c r="R26" s="7">
        <f t="shared" si="1"/>
        <v>0</v>
      </c>
    </row>
    <row r="27" spans="1:18" x14ac:dyDescent="0.2">
      <c r="A27" s="18"/>
      <c r="B27" s="19"/>
      <c r="C27" s="19"/>
      <c r="D27" s="19"/>
      <c r="E27" s="20" t="s">
        <v>73</v>
      </c>
      <c r="F27" s="21">
        <f>SUM(F26)</f>
        <v>15575907408</v>
      </c>
      <c r="G27" s="21">
        <f t="shared" ref="G27:Q27" si="9">SUM(G26)</f>
        <v>0</v>
      </c>
      <c r="H27" s="21">
        <f t="shared" si="9"/>
        <v>0</v>
      </c>
      <c r="I27" s="21">
        <f t="shared" si="9"/>
        <v>15575907408</v>
      </c>
      <c r="J27" s="21">
        <f t="shared" si="9"/>
        <v>0</v>
      </c>
      <c r="K27" s="21">
        <f t="shared" si="9"/>
        <v>0</v>
      </c>
      <c r="L27" s="21">
        <f t="shared" si="9"/>
        <v>15575907408</v>
      </c>
      <c r="M27" s="21">
        <f t="shared" si="9"/>
        <v>0</v>
      </c>
      <c r="N27" s="22">
        <f t="shared" si="0"/>
        <v>0</v>
      </c>
      <c r="O27" s="21">
        <f t="shared" si="9"/>
        <v>0</v>
      </c>
      <c r="P27" s="21">
        <f t="shared" si="9"/>
        <v>0</v>
      </c>
      <c r="Q27" s="21">
        <f t="shared" si="9"/>
        <v>0</v>
      </c>
      <c r="R27" s="22">
        <f t="shared" si="1"/>
        <v>0</v>
      </c>
    </row>
    <row r="28" spans="1:18" ht="45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3" t="s">
        <v>57</v>
      </c>
      <c r="F28" s="4">
        <v>30405269427</v>
      </c>
      <c r="G28" s="4">
        <v>0</v>
      </c>
      <c r="H28" s="4">
        <v>6000000000</v>
      </c>
      <c r="I28" s="4">
        <v>24405269427</v>
      </c>
      <c r="J28" s="4">
        <v>0</v>
      </c>
      <c r="K28" s="4">
        <v>13767026306.110001</v>
      </c>
      <c r="L28" s="4">
        <v>10638243120.889999</v>
      </c>
      <c r="M28" s="4">
        <v>9590699151.1700001</v>
      </c>
      <c r="N28" s="7">
        <f t="shared" si="0"/>
        <v>0.39297657335262332</v>
      </c>
      <c r="O28" s="4">
        <v>578608403.66999996</v>
      </c>
      <c r="P28" s="4">
        <v>578608403.66999996</v>
      </c>
      <c r="Q28" s="4">
        <v>578608403.66999996</v>
      </c>
      <c r="R28" s="7">
        <f t="shared" si="1"/>
        <v>2.3708339110973913E-2</v>
      </c>
    </row>
    <row r="29" spans="1:18" ht="45" x14ac:dyDescent="0.2">
      <c r="A29" s="1" t="s">
        <v>56</v>
      </c>
      <c r="B29" s="2" t="s">
        <v>20</v>
      </c>
      <c r="C29" s="2" t="s">
        <v>58</v>
      </c>
      <c r="D29" s="2" t="s">
        <v>22</v>
      </c>
      <c r="E29" s="3" t="s">
        <v>57</v>
      </c>
      <c r="F29" s="4">
        <v>0</v>
      </c>
      <c r="G29" s="4">
        <v>6000000000</v>
      </c>
      <c r="H29" s="4">
        <v>0</v>
      </c>
      <c r="I29" s="4">
        <v>6000000000</v>
      </c>
      <c r="J29" s="4">
        <v>0</v>
      </c>
      <c r="K29" s="4">
        <v>0</v>
      </c>
      <c r="L29" s="4">
        <v>6000000000</v>
      </c>
      <c r="M29" s="4">
        <v>0</v>
      </c>
      <c r="N29" s="7">
        <f t="shared" si="0"/>
        <v>0</v>
      </c>
      <c r="O29" s="4">
        <v>0</v>
      </c>
      <c r="P29" s="4">
        <v>0</v>
      </c>
      <c r="Q29" s="4">
        <v>0</v>
      </c>
      <c r="R29" s="7">
        <f t="shared" si="1"/>
        <v>0</v>
      </c>
    </row>
    <row r="30" spans="1:18" ht="56.25" x14ac:dyDescent="0.2">
      <c r="A30" s="1" t="s">
        <v>59</v>
      </c>
      <c r="B30" s="2" t="s">
        <v>20</v>
      </c>
      <c r="C30" s="2" t="s">
        <v>47</v>
      </c>
      <c r="D30" s="2" t="s">
        <v>22</v>
      </c>
      <c r="E30" s="3" t="s">
        <v>60</v>
      </c>
      <c r="F30" s="4">
        <v>35239364103</v>
      </c>
      <c r="G30" s="4">
        <v>0</v>
      </c>
      <c r="H30" s="4">
        <v>19000000000</v>
      </c>
      <c r="I30" s="4">
        <v>16239364103</v>
      </c>
      <c r="J30" s="4">
        <v>0</v>
      </c>
      <c r="K30" s="4">
        <v>2600795769</v>
      </c>
      <c r="L30" s="4">
        <v>13638568334</v>
      </c>
      <c r="M30" s="4">
        <v>2433092723.5999999</v>
      </c>
      <c r="N30" s="7">
        <f t="shared" si="0"/>
        <v>0.14982684717011299</v>
      </c>
      <c r="O30" s="4">
        <v>329126675.43000001</v>
      </c>
      <c r="P30" s="4">
        <v>329126675.43000001</v>
      </c>
      <c r="Q30" s="4">
        <v>329126675.43000001</v>
      </c>
      <c r="R30" s="7">
        <f t="shared" si="1"/>
        <v>2.026721448835539E-2</v>
      </c>
    </row>
    <row r="31" spans="1:18" ht="56.25" x14ac:dyDescent="0.2">
      <c r="A31" s="1" t="s">
        <v>59</v>
      </c>
      <c r="B31" s="2" t="s">
        <v>20</v>
      </c>
      <c r="C31" s="2" t="s">
        <v>58</v>
      </c>
      <c r="D31" s="2" t="s">
        <v>22</v>
      </c>
      <c r="E31" s="3" t="s">
        <v>60</v>
      </c>
      <c r="F31" s="4">
        <v>0</v>
      </c>
      <c r="G31" s="4">
        <v>19000000000</v>
      </c>
      <c r="H31" s="4">
        <v>0</v>
      </c>
      <c r="I31" s="4">
        <v>19000000000</v>
      </c>
      <c r="J31" s="4">
        <v>0</v>
      </c>
      <c r="K31" s="4">
        <v>540000000</v>
      </c>
      <c r="L31" s="4">
        <v>18460000000</v>
      </c>
      <c r="M31" s="4">
        <v>501733333.32999998</v>
      </c>
      <c r="N31" s="7">
        <f t="shared" si="0"/>
        <v>2.640701754368421E-2</v>
      </c>
      <c r="O31" s="4">
        <v>0</v>
      </c>
      <c r="P31" s="4">
        <v>0</v>
      </c>
      <c r="Q31" s="4">
        <v>0</v>
      </c>
      <c r="R31" s="7">
        <f t="shared" si="1"/>
        <v>0</v>
      </c>
    </row>
    <row r="32" spans="1:18" ht="33.75" x14ac:dyDescent="0.2">
      <c r="A32" s="1" t="s">
        <v>61</v>
      </c>
      <c r="B32" s="2" t="s">
        <v>20</v>
      </c>
      <c r="C32" s="2" t="s">
        <v>47</v>
      </c>
      <c r="D32" s="2" t="s">
        <v>22</v>
      </c>
      <c r="E32" s="3" t="s">
        <v>62</v>
      </c>
      <c r="F32" s="4">
        <v>77700975283</v>
      </c>
      <c r="G32" s="4">
        <v>0</v>
      </c>
      <c r="H32" s="4">
        <v>0</v>
      </c>
      <c r="I32" s="4">
        <v>77700975283</v>
      </c>
      <c r="J32" s="4">
        <v>0</v>
      </c>
      <c r="K32" s="4">
        <v>32285064636.09</v>
      </c>
      <c r="L32" s="4">
        <v>45415910646.910004</v>
      </c>
      <c r="M32" s="4">
        <v>22556080363.59</v>
      </c>
      <c r="N32" s="7">
        <f t="shared" si="0"/>
        <v>0.29029340084132749</v>
      </c>
      <c r="O32" s="4">
        <v>91662635.420000002</v>
      </c>
      <c r="P32" s="4">
        <v>91662635.420000002</v>
      </c>
      <c r="Q32" s="4">
        <v>0</v>
      </c>
      <c r="R32" s="7">
        <f t="shared" si="1"/>
        <v>0</v>
      </c>
    </row>
    <row r="33" spans="1:18" x14ac:dyDescent="0.2">
      <c r="A33" s="12"/>
      <c r="B33" s="13"/>
      <c r="C33" s="13"/>
      <c r="D33" s="13"/>
      <c r="E33" s="23" t="s">
        <v>74</v>
      </c>
      <c r="F33" s="15">
        <f>SUM(F28:F32)</f>
        <v>143345608813</v>
      </c>
      <c r="G33" s="15">
        <f t="shared" ref="G33:Q33" si="10">SUM(G28:G32)</f>
        <v>25000000000</v>
      </c>
      <c r="H33" s="15">
        <f t="shared" si="10"/>
        <v>25000000000</v>
      </c>
      <c r="I33" s="15">
        <f t="shared" si="10"/>
        <v>143345608813</v>
      </c>
      <c r="J33" s="15">
        <f t="shared" si="10"/>
        <v>0</v>
      </c>
      <c r="K33" s="15">
        <f t="shared" si="10"/>
        <v>49192886711.199997</v>
      </c>
      <c r="L33" s="15">
        <f t="shared" si="10"/>
        <v>94152722101.800003</v>
      </c>
      <c r="M33" s="15">
        <f t="shared" si="10"/>
        <v>35081605571.690002</v>
      </c>
      <c r="N33" s="17">
        <f t="shared" si="0"/>
        <v>0.24473442794787903</v>
      </c>
      <c r="O33" s="15">
        <f t="shared" si="10"/>
        <v>999397714.51999986</v>
      </c>
      <c r="P33" s="15">
        <f t="shared" si="10"/>
        <v>999397714.51999986</v>
      </c>
      <c r="Q33" s="15">
        <f t="shared" si="10"/>
        <v>907735079.0999999</v>
      </c>
      <c r="R33" s="17">
        <f t="shared" si="1"/>
        <v>6.3324931026256699E-3</v>
      </c>
    </row>
    <row r="34" spans="1:18" x14ac:dyDescent="0.2">
      <c r="A34" s="18"/>
      <c r="B34" s="19"/>
      <c r="C34" s="19"/>
      <c r="D34" s="19"/>
      <c r="E34" s="24" t="s">
        <v>75</v>
      </c>
      <c r="F34" s="21">
        <f>F25+F27+F33</f>
        <v>1071882596221</v>
      </c>
      <c r="G34" s="21">
        <f t="shared" ref="G34:Q34" si="11">G25+G27+G33</f>
        <v>25000000000</v>
      </c>
      <c r="H34" s="21">
        <f t="shared" si="11"/>
        <v>25000000000</v>
      </c>
      <c r="I34" s="21">
        <f t="shared" si="11"/>
        <v>1071882596221</v>
      </c>
      <c r="J34" s="21">
        <f t="shared" si="11"/>
        <v>95446000000</v>
      </c>
      <c r="K34" s="21">
        <f t="shared" si="11"/>
        <v>861862781658.83997</v>
      </c>
      <c r="L34" s="21">
        <f t="shared" si="11"/>
        <v>114573814562.16</v>
      </c>
      <c r="M34" s="21">
        <f t="shared" si="11"/>
        <v>301932632230.69</v>
      </c>
      <c r="N34" s="25">
        <f t="shared" si="0"/>
        <v>0.28168442448377784</v>
      </c>
      <c r="O34" s="21">
        <f t="shared" si="11"/>
        <v>240570858914.51999</v>
      </c>
      <c r="P34" s="21">
        <f t="shared" si="11"/>
        <v>240377217613.82999</v>
      </c>
      <c r="Q34" s="21">
        <f t="shared" si="11"/>
        <v>240002990369.94998</v>
      </c>
      <c r="R34" s="22">
        <f t="shared" si="1"/>
        <v>0.22390790858634887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5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ABRIL 2023</vt:lpstr>
      <vt:lpstr>'30 ABRIL 2023'!Área_de_impresión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Usuario</cp:lastModifiedBy>
  <cp:lastPrinted>2023-05-05T15:10:58Z</cp:lastPrinted>
  <dcterms:created xsi:type="dcterms:W3CDTF">2023-05-02T13:22:45Z</dcterms:created>
  <dcterms:modified xsi:type="dcterms:W3CDTF">2023-05-05T15:11:34Z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