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3\Reportes_de_ejecucion_2023\"/>
    </mc:Choice>
  </mc:AlternateContent>
  <xr:revisionPtr revIDLastSave="0" documentId="13_ncr:1_{77F6EC9F-2E71-4838-A672-B798019074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0 JUNIO 2023" sheetId="1" r:id="rId1"/>
    <sheet name="Inf. Ejec DCTO a junio 2023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2" i="1" l="1"/>
  <c r="R31" i="1"/>
  <c r="R30" i="1"/>
  <c r="R29" i="1"/>
  <c r="R28" i="1"/>
  <c r="R26" i="1"/>
  <c r="R23" i="1"/>
  <c r="R22" i="1"/>
  <c r="R21" i="1"/>
  <c r="R20" i="1"/>
  <c r="R19" i="1"/>
  <c r="R17" i="1"/>
  <c r="R15" i="1"/>
  <c r="R14" i="1"/>
  <c r="R13" i="1"/>
  <c r="R12" i="1"/>
  <c r="R10" i="1"/>
  <c r="R9" i="1"/>
  <c r="R8" i="1"/>
  <c r="R7" i="1"/>
  <c r="R6" i="1"/>
  <c r="R5" i="1"/>
  <c r="N32" i="1"/>
  <c r="N31" i="1"/>
  <c r="N30" i="1"/>
  <c r="N29" i="1"/>
  <c r="N28" i="1"/>
  <c r="N26" i="1"/>
  <c r="N23" i="1"/>
  <c r="N22" i="1"/>
  <c r="N21" i="1"/>
  <c r="N20" i="1"/>
  <c r="N19" i="1"/>
  <c r="N17" i="1"/>
  <c r="N15" i="1"/>
  <c r="N14" i="1"/>
  <c r="N13" i="1"/>
  <c r="N12" i="1"/>
  <c r="N11" i="1"/>
  <c r="N10" i="1"/>
  <c r="N8" i="1"/>
  <c r="N7" i="1"/>
  <c r="N6" i="1"/>
  <c r="N5" i="1"/>
  <c r="Q33" i="1"/>
  <c r="P33" i="1"/>
  <c r="O33" i="1"/>
  <c r="M33" i="1"/>
  <c r="N33" i="1" s="1"/>
  <c r="L33" i="1"/>
  <c r="K33" i="1"/>
  <c r="J33" i="1"/>
  <c r="I33" i="1"/>
  <c r="H33" i="1"/>
  <c r="G33" i="1"/>
  <c r="F33" i="1"/>
  <c r="Q27" i="1"/>
  <c r="R27" i="1" s="1"/>
  <c r="P27" i="1"/>
  <c r="O27" i="1"/>
  <c r="M27" i="1"/>
  <c r="N27" i="1" s="1"/>
  <c r="L27" i="1"/>
  <c r="K27" i="1"/>
  <c r="J27" i="1"/>
  <c r="I27" i="1"/>
  <c r="H27" i="1"/>
  <c r="G27" i="1"/>
  <c r="F27" i="1"/>
  <c r="Q24" i="1"/>
  <c r="P24" i="1"/>
  <c r="O24" i="1"/>
  <c r="M24" i="1"/>
  <c r="L24" i="1"/>
  <c r="K24" i="1"/>
  <c r="J24" i="1"/>
  <c r="I24" i="1"/>
  <c r="H24" i="1"/>
  <c r="G24" i="1"/>
  <c r="F24" i="1"/>
  <c r="Q18" i="1"/>
  <c r="R18" i="1" s="1"/>
  <c r="P18" i="1"/>
  <c r="O18" i="1"/>
  <c r="M18" i="1"/>
  <c r="N18" i="1" s="1"/>
  <c r="L18" i="1"/>
  <c r="K18" i="1"/>
  <c r="J18" i="1"/>
  <c r="I18" i="1"/>
  <c r="H18" i="1"/>
  <c r="G18" i="1"/>
  <c r="F18" i="1"/>
  <c r="Q16" i="1"/>
  <c r="R16" i="1" s="1"/>
  <c r="P16" i="1"/>
  <c r="O16" i="1"/>
  <c r="M16" i="1"/>
  <c r="N16" i="1" s="1"/>
  <c r="L16" i="1"/>
  <c r="K16" i="1"/>
  <c r="J16" i="1"/>
  <c r="I16" i="1"/>
  <c r="H16" i="1"/>
  <c r="G16" i="1"/>
  <c r="F16" i="1"/>
  <c r="Q11" i="1"/>
  <c r="R11" i="1" s="1"/>
  <c r="P11" i="1"/>
  <c r="O11" i="1"/>
  <c r="M11" i="1"/>
  <c r="L11" i="1"/>
  <c r="K11" i="1"/>
  <c r="J11" i="1"/>
  <c r="I11" i="1"/>
  <c r="H11" i="1"/>
  <c r="G11" i="1"/>
  <c r="F11" i="1"/>
  <c r="Q9" i="1"/>
  <c r="P9" i="1"/>
  <c r="O9" i="1"/>
  <c r="M9" i="1"/>
  <c r="N9" i="1" s="1"/>
  <c r="L9" i="1"/>
  <c r="K9" i="1"/>
  <c r="J9" i="1"/>
  <c r="J25" i="1" s="1"/>
  <c r="I9" i="1"/>
  <c r="H9" i="1"/>
  <c r="G9" i="1"/>
  <c r="F9" i="1"/>
  <c r="F25" i="1" s="1"/>
  <c r="AA27" i="2"/>
  <c r="Z27" i="2"/>
  <c r="Y27" i="2"/>
  <c r="X27" i="2"/>
  <c r="W27" i="2"/>
  <c r="V27" i="2"/>
  <c r="U27" i="2"/>
  <c r="T27" i="2"/>
  <c r="AA9" i="2"/>
  <c r="Z9" i="2"/>
  <c r="Y9" i="2"/>
  <c r="X9" i="2"/>
  <c r="W9" i="2"/>
  <c r="V9" i="2"/>
  <c r="U9" i="2"/>
  <c r="T9" i="2"/>
  <c r="H25" i="1" l="1"/>
  <c r="L25" i="1"/>
  <c r="L34" i="1" s="1"/>
  <c r="Q25" i="1"/>
  <c r="H34" i="1"/>
  <c r="Q34" i="1"/>
  <c r="F34" i="1"/>
  <c r="I25" i="1"/>
  <c r="M25" i="1"/>
  <c r="M34" i="1" s="1"/>
  <c r="N34" i="1" s="1"/>
  <c r="I34" i="1"/>
  <c r="R24" i="1"/>
  <c r="R33" i="1"/>
  <c r="O25" i="1"/>
  <c r="O34" i="1" s="1"/>
  <c r="J34" i="1"/>
  <c r="G25" i="1"/>
  <c r="G34" i="1" s="1"/>
  <c r="K25" i="1"/>
  <c r="K34" i="1" s="1"/>
  <c r="P25" i="1"/>
  <c r="P34" i="1" s="1"/>
  <c r="N24" i="1"/>
  <c r="R25" i="1" l="1"/>
  <c r="R34" i="1"/>
  <c r="N25" i="1"/>
</calcChain>
</file>

<file path=xl/sharedStrings.xml><?xml version="1.0" encoding="utf-8"?>
<sst xmlns="http://schemas.openxmlformats.org/spreadsheetml/2006/main" count="550" uniqueCount="110">
  <si>
    <t>Año Fiscal:</t>
  </si>
  <si>
    <t/>
  </si>
  <si>
    <t>Vigencia:</t>
  </si>
  <si>
    <t>Actual</t>
  </si>
  <si>
    <t>Periodo:</t>
  </si>
  <si>
    <t>Enero-Junio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</si>
  <si>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</si>
  <si>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</si>
  <si>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</si>
  <si>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</si>
  <si>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</si>
  <si>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</si>
  <si>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</si>
  <si>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</si>
  <si>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</si>
  <si>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</si>
  <si>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</si>
  <si>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</si>
  <si>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</si>
  <si>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</si>
  <si>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</si>
  <si>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</si>
  <si>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</si>
  <si>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</si>
  <si>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</si>
  <si>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</si>
  <si>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</si>
  <si>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</si>
  <si>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</si>
  <si>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</si>
  <si>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</si>
  <si>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</si>
  <si>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</si>
  <si>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25-01-01</t>
  </si>
  <si>
    <t>PROCURADURÍA GENERAL DE LA NACIÓN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</si>
  <si>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</si>
  <si>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</si>
  <si>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</si>
  <si>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</si>
  <si>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</si>
  <si>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</si>
  <si>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</si>
  <si>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</si>
  <si>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</si>
  <si>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</si>
  <si>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</si>
  <si>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</si>
  <si>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</si>
  <si>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</si>
  <si>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</si>
  <si>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</si>
  <si>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</si>
  <si>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</si>
  <si>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A-03-03-01-053</t>
  </si>
  <si>
    <t>053</t>
  </si>
  <si>
    <t>FONDO DE PROTECCIÓN DE JUSTICIA. DECRETO 1890 DE 1999 Y DECRETO 200 DE 2003</t>
  </si>
  <si>
    <t>A-03-04-02-012</t>
  </si>
  <si>
    <t>012</t>
  </si>
  <si>
    <t>INCAPACIDADES Y LICENCIAS DE MATERNIDAD Y PATERNIDAD (NO DE PENSIONES)</t>
  </si>
  <si>
    <t>A-03-04-02-014</t>
  </si>
  <si>
    <t>014</t>
  </si>
  <si>
    <t>AUXILIO FUNERARIO (OTRAS PRESTACIONES DE JUBILACIÓN)</t>
  </si>
  <si>
    <t>A-03-10</t>
  </si>
  <si>
    <t>SENTENCIAS Y CONCILIACIONES</t>
  </si>
  <si>
    <t>A-07-01</t>
  </si>
  <si>
    <t>07</t>
  </si>
  <si>
    <t>CESANTÍAS</t>
  </si>
  <si>
    <t>A-08-01</t>
  </si>
  <si>
    <t>08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</si>
  <si>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</si>
  <si>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</si>
  <si>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</si>
  <si>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</si>
  <si>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</si>
  <si>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</si>
  <si>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</si>
  <si>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</si>
  <si>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</si>
  <si>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A-08-05</t>
  </si>
  <si>
    <t>05</t>
  </si>
  <si>
    <t>MULTAS, SANCIONES E INTERESES DE MORA</t>
  </si>
  <si>
    <t>B-10-04-01</t>
  </si>
  <si>
    <t>B</t>
  </si>
  <si>
    <t>APORTES AL FONDO DE CONTINGENCIAS</t>
  </si>
  <si>
    <t>C-2599-1000-16</t>
  </si>
  <si>
    <t>C</t>
  </si>
  <si>
    <t>2599</t>
  </si>
  <si>
    <t>1000</t>
  </si>
  <si>
    <t>16</t>
  </si>
  <si>
    <t>FORTALECIMIENTO DE LA GESTION TECNOLOGICA CON ENFOQUE DE INVESTIGACION, DESARROLLO E INNOVACION A NIVEL   NACIONAL</t>
  </si>
  <si>
    <t>14</t>
  </si>
  <si>
    <t>C-2599-1000-17</t>
  </si>
  <si>
    <t>17</t>
  </si>
  <si>
    <t>FORTALECIMIENTO DE LA PRESTACION DE SERVICIOS DE LA PGN EN EL MARCO DEL MIPGN TANTO A NIVEL TERRITORIAL COMO   NACIONAL</t>
  </si>
  <si>
    <t>C-2599-1000-18</t>
  </si>
  <si>
    <t>18</t>
  </si>
  <si>
    <t>FORTALECIMIENTO DE LA INFRAESTRUCTURA FISICA DE LA PGN  NACIONAL</t>
  </si>
  <si>
    <t>Entidad:</t>
  </si>
  <si>
    <t>PROCURADURIA GENERAL DE LA NACIÓN - GESTION GENERAL</t>
  </si>
  <si>
    <t>JUNIO</t>
  </si>
  <si>
    <t>GASTOS DE PERSONAL</t>
  </si>
  <si>
    <t>%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</si>
  <si>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</si>
  <si>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</si>
  <si>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</si>
  <si>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</si>
  <si>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</si>
  <si>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SERVICIO A LA DEUDA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</si>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</sst>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4" fontId="6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Alignment="1">
      <alignment vertical="center" readingOrder="1"/>
    </xf>
    <xf numFmtId="0" fontId="7" fillId="0" borderId="0" xfId="0" applyFont="1" applyAlignment="1">
      <alignment horizontal="left" vertical="center" readingOrder="1"/>
    </xf>
    <xf numFmtId="0" fontId="6" fillId="2" borderId="1" xfId="0" applyFont="1" applyFill="1" applyBorder="1" applyAlignment="1">
      <alignment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4" fontId="7" fillId="2" borderId="1" xfId="0" applyNumberFormat="1" applyFont="1" applyFill="1" applyBorder="1" applyAlignment="1">
      <alignment horizontal="right" vertical="center" wrapText="1" readingOrder="1"/>
    </xf>
    <xf numFmtId="4" fontId="7" fillId="2" borderId="1" xfId="1" applyNumberFormat="1" applyFont="1" applyFill="1" applyBorder="1" applyAlignment="1">
      <alignment horizontal="right" vertical="center" wrapText="1" readingOrder="1"/>
    </xf>
    <xf numFmtId="10" fontId="7" fillId="2" borderId="1" xfId="2" applyNumberFormat="1" applyFont="1" applyFill="1" applyBorder="1" applyAlignment="1">
      <alignment horizontal="right" vertical="center" wrapText="1" readingOrder="1"/>
    </xf>
    <xf numFmtId="0" fontId="6" fillId="3" borderId="1" xfId="0" applyFont="1" applyFill="1" applyBorder="1" applyAlignment="1">
      <alignment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4" fontId="7" fillId="3" borderId="1" xfId="0" applyNumberFormat="1" applyFont="1" applyFill="1" applyBorder="1" applyAlignment="1">
      <alignment horizontal="right" vertical="center" wrapText="1" readingOrder="1"/>
    </xf>
    <xf numFmtId="10" fontId="7" fillId="3" borderId="1" xfId="2" applyNumberFormat="1" applyFont="1" applyFill="1" applyBorder="1" applyAlignment="1">
      <alignment horizontal="right" vertical="center" wrapText="1" readingOrder="1"/>
    </xf>
    <xf numFmtId="0" fontId="9" fillId="2" borderId="1" xfId="0" applyFont="1" applyFill="1" applyBorder="1" applyAlignment="1">
      <alignment horizontal="left" vertical="center" wrapText="1" readingOrder="1"/>
    </xf>
    <xf numFmtId="0" fontId="9" fillId="3" borderId="1" xfId="0" applyFont="1" applyFill="1" applyBorder="1" applyAlignment="1">
      <alignment horizontal="left" vertical="center" wrapText="1" readingOrder="1"/>
    </xf>
    <xf numFmtId="10" fontId="7" fillId="3" borderId="1" xfId="0" applyNumberFormat="1" applyFont="1" applyFill="1" applyBorder="1" applyAlignment="1">
      <alignment horizontal="right" vertical="center" wrapText="1" readingOrder="1"/>
    </xf>
    <xf numFmtId="10" fontId="6" fillId="0" borderId="1" xfId="2" applyNumberFormat="1" applyFont="1" applyFill="1" applyBorder="1" applyAlignment="1">
      <alignment horizontal="right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34"/>
  <sheetViews>
    <sheetView showGridLines="0"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1.25" x14ac:dyDescent="0.2"/>
  <cols>
    <col min="1" max="1" width="21.5703125" style="14" customWidth="1"/>
    <col min="2" max="2" width="9.5703125" style="14" customWidth="1"/>
    <col min="3" max="3" width="8" style="14" customWidth="1"/>
    <col min="4" max="4" width="9.5703125" style="14" customWidth="1"/>
    <col min="5" max="5" width="28.7109375" style="14" customWidth="1"/>
    <col min="6" max="13" width="18.85546875" style="14" customWidth="1"/>
    <col min="14" max="14" width="7.7109375" style="14" customWidth="1"/>
    <col min="15" max="17" width="18.85546875" style="14" customWidth="1"/>
    <col min="18" max="18" width="7.7109375" style="14" customWidth="1"/>
    <col min="19" max="16384" width="11.42578125" style="14"/>
  </cols>
  <sheetData>
    <row r="1" spans="1:18" x14ac:dyDescent="0.2">
      <c r="A1" s="16" t="s">
        <v>0</v>
      </c>
      <c r="B1" s="13" t="s">
        <v>1</v>
      </c>
      <c r="C1" s="17">
        <v>2023</v>
      </c>
      <c r="D1" s="13"/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/>
      <c r="O1" s="13" t="s">
        <v>1</v>
      </c>
      <c r="P1" s="13" t="s">
        <v>1</v>
      </c>
      <c r="Q1" s="13" t="s">
        <v>1</v>
      </c>
      <c r="R1" s="13"/>
    </row>
    <row r="2" spans="1:18" x14ac:dyDescent="0.2">
      <c r="A2" s="16" t="s">
        <v>97</v>
      </c>
      <c r="B2" s="13" t="s">
        <v>1</v>
      </c>
      <c r="C2" s="17" t="s">
        <v>98</v>
      </c>
      <c r="D2" s="13"/>
      <c r="E2" s="13"/>
      <c r="F2" s="13"/>
      <c r="G2" s="13"/>
      <c r="H2" s="13" t="s">
        <v>1</v>
      </c>
      <c r="I2" s="13" t="s">
        <v>1</v>
      </c>
      <c r="J2" s="13" t="s">
        <v>1</v>
      </c>
      <c r="K2" s="13" t="s">
        <v>1</v>
      </c>
      <c r="L2" s="13" t="s">
        <v>1</v>
      </c>
      <c r="M2" s="13" t="s">
        <v>1</v>
      </c>
      <c r="N2" s="13"/>
      <c r="O2" s="13" t="s">
        <v>1</v>
      </c>
      <c r="P2" s="13" t="s">
        <v>1</v>
      </c>
      <c r="Q2" s="13" t="s">
        <v>1</v>
      </c>
      <c r="R2" s="13"/>
    </row>
    <row r="3" spans="1:18" x14ac:dyDescent="0.2">
      <c r="A3" s="16" t="s">
        <v>4</v>
      </c>
      <c r="B3" s="13" t="s">
        <v>1</v>
      </c>
      <c r="C3" s="17" t="s">
        <v>99</v>
      </c>
      <c r="D3" s="13"/>
      <c r="E3" s="13" t="s">
        <v>1</v>
      </c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13"/>
      <c r="O3" s="13" t="s">
        <v>1</v>
      </c>
      <c r="P3" s="13" t="s">
        <v>1</v>
      </c>
      <c r="Q3" s="13" t="s">
        <v>1</v>
      </c>
      <c r="R3" s="13"/>
    </row>
    <row r="4" spans="1:18" ht="24" customHeight="1" x14ac:dyDescent="0.2">
      <c r="A4" s="33" t="s">
        <v>8</v>
      </c>
      <c r="B4" s="33" t="s">
        <v>18</v>
      </c>
      <c r="C4" s="33" t="s">
        <v>19</v>
      </c>
      <c r="D4" s="33" t="s">
        <v>20</v>
      </c>
      <c r="E4" s="33" t="s">
        <v>21</v>
      </c>
      <c r="F4" s="33" t="s">
        <v>22</v>
      </c>
      <c r="G4" s="33" t="s">
        <v>23</v>
      </c>
      <c r="H4" s="33" t="s">
        <v>24</v>
      </c>
      <c r="I4" s="33" t="s">
        <v>25</v>
      </c>
      <c r="J4" s="33" t="s">
        <v>26</v>
      </c>
      <c r="K4" s="33" t="s">
        <v>27</v>
      </c>
      <c r="L4" s="33" t="s">
        <v>28</v>
      </c>
      <c r="M4" s="33" t="s">
        <v>29</v>
      </c>
      <c r="N4" s="33" t="s">
        <v>101</v>
      </c>
      <c r="O4" s="33" t="s">
        <v>30</v>
      </c>
      <c r="P4" s="33" t="s">
        <v>31</v>
      </c>
      <c r="Q4" s="33" t="s">
        <v>32</v>
      </c>
      <c r="R4" s="33" t="s">
        <v>101</v>
      </c>
    </row>
    <row r="5" spans="1:18" x14ac:dyDescent="0.2">
      <c r="A5" s="10" t="s">
        <v>35</v>
      </c>
      <c r="B5" s="11" t="s">
        <v>38</v>
      </c>
      <c r="C5" s="11" t="s">
        <v>39</v>
      </c>
      <c r="D5" s="11" t="s">
        <v>40</v>
      </c>
      <c r="E5" s="12" t="s">
        <v>41</v>
      </c>
      <c r="F5" s="15">
        <v>390480000000</v>
      </c>
      <c r="G5" s="15">
        <v>46726000000</v>
      </c>
      <c r="H5" s="15">
        <v>0</v>
      </c>
      <c r="I5" s="15">
        <v>437206000000</v>
      </c>
      <c r="J5" s="15">
        <v>0</v>
      </c>
      <c r="K5" s="15">
        <v>437206000000</v>
      </c>
      <c r="L5" s="15">
        <v>0</v>
      </c>
      <c r="M5" s="15">
        <v>212315321337.29999</v>
      </c>
      <c r="N5" s="32">
        <f>M5/I5</f>
        <v>0.48561849868780388</v>
      </c>
      <c r="O5" s="15">
        <v>212315321337.29999</v>
      </c>
      <c r="P5" s="15">
        <v>212315321337.29999</v>
      </c>
      <c r="Q5" s="15">
        <v>207069769489.29999</v>
      </c>
      <c r="R5" s="32">
        <f>Q5/I5</f>
        <v>0.47362060330667921</v>
      </c>
    </row>
    <row r="6" spans="1:18" ht="22.5" x14ac:dyDescent="0.2">
      <c r="A6" s="10" t="s">
        <v>42</v>
      </c>
      <c r="B6" s="11" t="s">
        <v>38</v>
      </c>
      <c r="C6" s="11" t="s">
        <v>39</v>
      </c>
      <c r="D6" s="11" t="s">
        <v>40</v>
      </c>
      <c r="E6" s="12" t="s">
        <v>44</v>
      </c>
      <c r="F6" s="15">
        <v>176467000000</v>
      </c>
      <c r="G6" s="15">
        <v>16904000000</v>
      </c>
      <c r="H6" s="15">
        <v>0</v>
      </c>
      <c r="I6" s="15">
        <v>193371000000</v>
      </c>
      <c r="J6" s="15">
        <v>0</v>
      </c>
      <c r="K6" s="15">
        <v>193371000000</v>
      </c>
      <c r="L6" s="15">
        <v>0</v>
      </c>
      <c r="M6" s="15">
        <v>83474074190</v>
      </c>
      <c r="N6" s="32">
        <f t="shared" ref="N6:N34" si="0">M6/I6</f>
        <v>0.43167834985597636</v>
      </c>
      <c r="O6" s="15">
        <v>81569198797</v>
      </c>
      <c r="P6" s="15">
        <v>81569198797</v>
      </c>
      <c r="Q6" s="15">
        <v>81569198797</v>
      </c>
      <c r="R6" s="32">
        <f t="shared" ref="R6:R34" si="1">Q6/I6</f>
        <v>0.42182746532313531</v>
      </c>
    </row>
    <row r="7" spans="1:18" ht="33.75" x14ac:dyDescent="0.2">
      <c r="A7" s="10" t="s">
        <v>45</v>
      </c>
      <c r="B7" s="11" t="s">
        <v>38</v>
      </c>
      <c r="C7" s="11" t="s">
        <v>39</v>
      </c>
      <c r="D7" s="11" t="s">
        <v>40</v>
      </c>
      <c r="E7" s="12" t="s">
        <v>47</v>
      </c>
      <c r="F7" s="15">
        <v>173782000000</v>
      </c>
      <c r="G7" s="15">
        <v>1790000000</v>
      </c>
      <c r="H7" s="15">
        <v>0</v>
      </c>
      <c r="I7" s="15">
        <v>175572000000</v>
      </c>
      <c r="J7" s="15">
        <v>0</v>
      </c>
      <c r="K7" s="15">
        <v>175572000000</v>
      </c>
      <c r="L7" s="15">
        <v>0</v>
      </c>
      <c r="M7" s="15">
        <v>88144941868.699997</v>
      </c>
      <c r="N7" s="32">
        <f t="shared" si="0"/>
        <v>0.50204441407912426</v>
      </c>
      <c r="O7" s="15">
        <v>88144941868.699997</v>
      </c>
      <c r="P7" s="15">
        <v>88144941868.699997</v>
      </c>
      <c r="Q7" s="15">
        <v>88012629845.699997</v>
      </c>
      <c r="R7" s="32">
        <f t="shared" si="1"/>
        <v>0.50129080858963837</v>
      </c>
    </row>
    <row r="8" spans="1:18" ht="33.75" x14ac:dyDescent="0.2">
      <c r="A8" s="10" t="s">
        <v>48</v>
      </c>
      <c r="B8" s="11" t="s">
        <v>38</v>
      </c>
      <c r="C8" s="11" t="s">
        <v>39</v>
      </c>
      <c r="D8" s="11" t="s">
        <v>40</v>
      </c>
      <c r="E8" s="12" t="s">
        <v>50</v>
      </c>
      <c r="F8" s="15">
        <v>95446000000</v>
      </c>
      <c r="G8" s="15">
        <v>0</v>
      </c>
      <c r="H8" s="15">
        <v>87027000000</v>
      </c>
      <c r="I8" s="15">
        <v>8419000000</v>
      </c>
      <c r="J8" s="15">
        <v>8419000000</v>
      </c>
      <c r="K8" s="15">
        <v>0</v>
      </c>
      <c r="L8" s="15">
        <v>0</v>
      </c>
      <c r="M8" s="15">
        <v>0</v>
      </c>
      <c r="N8" s="32">
        <f t="shared" si="0"/>
        <v>0</v>
      </c>
      <c r="O8" s="15">
        <v>0</v>
      </c>
      <c r="P8" s="15">
        <v>0</v>
      </c>
      <c r="Q8" s="15">
        <v>0</v>
      </c>
      <c r="R8" s="32">
        <f t="shared" si="1"/>
        <v>0</v>
      </c>
    </row>
    <row r="9" spans="1:18" x14ac:dyDescent="0.2">
      <c r="A9" s="18"/>
      <c r="B9" s="19"/>
      <c r="C9" s="19"/>
      <c r="D9" s="19"/>
      <c r="E9" s="20" t="s">
        <v>100</v>
      </c>
      <c r="F9" s="21">
        <f>SUM(F5:F8)</f>
        <v>836175000000</v>
      </c>
      <c r="G9" s="22">
        <f t="shared" ref="G9:Q9" si="2">SUM(G5:G8)</f>
        <v>65420000000</v>
      </c>
      <c r="H9" s="22">
        <f t="shared" si="2"/>
        <v>87027000000</v>
      </c>
      <c r="I9" s="21">
        <f t="shared" si="2"/>
        <v>814568000000</v>
      </c>
      <c r="J9" s="22">
        <f t="shared" si="2"/>
        <v>8419000000</v>
      </c>
      <c r="K9" s="21">
        <f t="shared" si="2"/>
        <v>806149000000</v>
      </c>
      <c r="L9" s="21">
        <f t="shared" si="2"/>
        <v>0</v>
      </c>
      <c r="M9" s="21">
        <f>SUM(M5:M8)</f>
        <v>383934337396</v>
      </c>
      <c r="N9" s="23">
        <f t="shared" si="0"/>
        <v>0.47133491297964075</v>
      </c>
      <c r="O9" s="21">
        <f t="shared" si="2"/>
        <v>382029462003</v>
      </c>
      <c r="P9" s="21">
        <f t="shared" si="2"/>
        <v>382029462003</v>
      </c>
      <c r="Q9" s="21">
        <f t="shared" si="2"/>
        <v>376651598132</v>
      </c>
      <c r="R9" s="23">
        <f t="shared" si="1"/>
        <v>0.46239429750739042</v>
      </c>
    </row>
    <row r="10" spans="1:18" x14ac:dyDescent="0.2">
      <c r="A10" s="10" t="s">
        <v>51</v>
      </c>
      <c r="B10" s="11" t="s">
        <v>38</v>
      </c>
      <c r="C10" s="11" t="s">
        <v>39</v>
      </c>
      <c r="D10" s="11" t="s">
        <v>40</v>
      </c>
      <c r="E10" s="12" t="s">
        <v>52</v>
      </c>
      <c r="F10" s="15">
        <v>43138168000</v>
      </c>
      <c r="G10" s="15">
        <v>21607000000</v>
      </c>
      <c r="H10" s="15">
        <v>100000000</v>
      </c>
      <c r="I10" s="15">
        <v>64645168000</v>
      </c>
      <c r="J10" s="15">
        <v>0</v>
      </c>
      <c r="K10" s="15">
        <v>59376515178.739998</v>
      </c>
      <c r="L10" s="15">
        <v>5268652821.2600002</v>
      </c>
      <c r="M10" s="15">
        <v>46131923566.529999</v>
      </c>
      <c r="N10" s="32">
        <f t="shared" si="0"/>
        <v>0.71361750605288854</v>
      </c>
      <c r="O10" s="15">
        <v>23212401862.799999</v>
      </c>
      <c r="P10" s="15">
        <v>23149851162.41</v>
      </c>
      <c r="Q10" s="15">
        <v>22965732660.91</v>
      </c>
      <c r="R10" s="32">
        <f t="shared" si="1"/>
        <v>0.35525830269185782</v>
      </c>
    </row>
    <row r="11" spans="1:18" ht="22.5" x14ac:dyDescent="0.2">
      <c r="A11" s="18"/>
      <c r="B11" s="19"/>
      <c r="C11" s="19"/>
      <c r="D11" s="19"/>
      <c r="E11" s="20" t="s">
        <v>102</v>
      </c>
      <c r="F11" s="21">
        <f>SUM(F10)</f>
        <v>43138168000</v>
      </c>
      <c r="G11" s="21">
        <f t="shared" ref="G11:Q11" si="3">SUM(G10)</f>
        <v>21607000000</v>
      </c>
      <c r="H11" s="21">
        <f t="shared" si="3"/>
        <v>100000000</v>
      </c>
      <c r="I11" s="21">
        <f t="shared" si="3"/>
        <v>64645168000</v>
      </c>
      <c r="J11" s="21">
        <f t="shared" si="3"/>
        <v>0</v>
      </c>
      <c r="K11" s="21">
        <f t="shared" si="3"/>
        <v>59376515178.739998</v>
      </c>
      <c r="L11" s="21">
        <f t="shared" si="3"/>
        <v>5268652821.2600002</v>
      </c>
      <c r="M11" s="21">
        <f>SUM(M10)</f>
        <v>46131923566.529999</v>
      </c>
      <c r="N11" s="23">
        <f t="shared" si="0"/>
        <v>0.71361750605288854</v>
      </c>
      <c r="O11" s="21">
        <f t="shared" si="3"/>
        <v>23212401862.799999</v>
      </c>
      <c r="P11" s="21">
        <f t="shared" si="3"/>
        <v>23149851162.41</v>
      </c>
      <c r="Q11" s="21">
        <f t="shared" si="3"/>
        <v>22965732660.91</v>
      </c>
      <c r="R11" s="23">
        <f t="shared" si="1"/>
        <v>0.35525830269185782</v>
      </c>
    </row>
    <row r="12" spans="1:18" ht="33.75" x14ac:dyDescent="0.2">
      <c r="A12" s="10" t="s">
        <v>53</v>
      </c>
      <c r="B12" s="11" t="s">
        <v>38</v>
      </c>
      <c r="C12" s="11" t="s">
        <v>39</v>
      </c>
      <c r="D12" s="11" t="s">
        <v>40</v>
      </c>
      <c r="E12" s="12" t="s">
        <v>55</v>
      </c>
      <c r="F12" s="15">
        <v>310464000</v>
      </c>
      <c r="G12" s="15">
        <v>0</v>
      </c>
      <c r="H12" s="15">
        <v>0</v>
      </c>
      <c r="I12" s="15">
        <v>310464000</v>
      </c>
      <c r="J12" s="15">
        <v>0</v>
      </c>
      <c r="K12" s="15">
        <v>310464000</v>
      </c>
      <c r="L12" s="15">
        <v>0</v>
      </c>
      <c r="M12" s="15">
        <v>310464000</v>
      </c>
      <c r="N12" s="32">
        <f t="shared" si="0"/>
        <v>1</v>
      </c>
      <c r="O12" s="15">
        <v>310464000</v>
      </c>
      <c r="P12" s="15">
        <v>310464000</v>
      </c>
      <c r="Q12" s="15">
        <v>310464000</v>
      </c>
      <c r="R12" s="32">
        <f t="shared" si="1"/>
        <v>1</v>
      </c>
    </row>
    <row r="13" spans="1:18" ht="33.75" x14ac:dyDescent="0.2">
      <c r="A13" s="10" t="s">
        <v>56</v>
      </c>
      <c r="B13" s="11" t="s">
        <v>38</v>
      </c>
      <c r="C13" s="11" t="s">
        <v>39</v>
      </c>
      <c r="D13" s="11" t="s">
        <v>40</v>
      </c>
      <c r="E13" s="12" t="s">
        <v>58</v>
      </c>
      <c r="F13" s="15">
        <v>1974000000</v>
      </c>
      <c r="G13" s="15">
        <v>0</v>
      </c>
      <c r="H13" s="15">
        <v>0</v>
      </c>
      <c r="I13" s="15">
        <v>1974000000</v>
      </c>
      <c r="J13" s="15">
        <v>0</v>
      </c>
      <c r="K13" s="15">
        <v>1974000000</v>
      </c>
      <c r="L13" s="15">
        <v>0</v>
      </c>
      <c r="M13" s="15">
        <v>820540520</v>
      </c>
      <c r="N13" s="32">
        <f t="shared" si="0"/>
        <v>0.41567402228976696</v>
      </c>
      <c r="O13" s="15">
        <v>707130317</v>
      </c>
      <c r="P13" s="15">
        <v>707130317</v>
      </c>
      <c r="Q13" s="15">
        <v>706526343</v>
      </c>
      <c r="R13" s="32">
        <f t="shared" si="1"/>
        <v>0.35791608054711244</v>
      </c>
    </row>
    <row r="14" spans="1:18" ht="22.5" x14ac:dyDescent="0.2">
      <c r="A14" s="10" t="s">
        <v>59</v>
      </c>
      <c r="B14" s="11" t="s">
        <v>38</v>
      </c>
      <c r="C14" s="11" t="s">
        <v>39</v>
      </c>
      <c r="D14" s="11" t="s">
        <v>40</v>
      </c>
      <c r="E14" s="12" t="s">
        <v>61</v>
      </c>
      <c r="F14" s="15">
        <v>40000000</v>
      </c>
      <c r="G14" s="15">
        <v>0</v>
      </c>
      <c r="H14" s="15">
        <v>0</v>
      </c>
      <c r="I14" s="15">
        <v>40000000</v>
      </c>
      <c r="J14" s="15">
        <v>0</v>
      </c>
      <c r="K14" s="15">
        <v>0</v>
      </c>
      <c r="L14" s="15">
        <v>40000000</v>
      </c>
      <c r="M14" s="15">
        <v>0</v>
      </c>
      <c r="N14" s="32">
        <f t="shared" si="0"/>
        <v>0</v>
      </c>
      <c r="O14" s="15">
        <v>0</v>
      </c>
      <c r="P14" s="15">
        <v>0</v>
      </c>
      <c r="Q14" s="15">
        <v>0</v>
      </c>
      <c r="R14" s="32">
        <f t="shared" si="1"/>
        <v>0</v>
      </c>
    </row>
    <row r="15" spans="1:18" x14ac:dyDescent="0.2">
      <c r="A15" s="10" t="s">
        <v>62</v>
      </c>
      <c r="B15" s="11" t="s">
        <v>38</v>
      </c>
      <c r="C15" s="11" t="s">
        <v>39</v>
      </c>
      <c r="D15" s="11" t="s">
        <v>40</v>
      </c>
      <c r="E15" s="12" t="s">
        <v>63</v>
      </c>
      <c r="F15" s="15">
        <v>23505000000</v>
      </c>
      <c r="G15" s="15">
        <v>0</v>
      </c>
      <c r="H15" s="15">
        <v>0</v>
      </c>
      <c r="I15" s="15">
        <v>23505000000</v>
      </c>
      <c r="J15" s="15">
        <v>0</v>
      </c>
      <c r="K15" s="15">
        <v>21505000000</v>
      </c>
      <c r="L15" s="15">
        <v>2000000000</v>
      </c>
      <c r="M15" s="15">
        <v>4130531312</v>
      </c>
      <c r="N15" s="32">
        <f t="shared" si="0"/>
        <v>0.17572990053180174</v>
      </c>
      <c r="O15" s="15">
        <v>3947024128</v>
      </c>
      <c r="P15" s="15">
        <v>3808426908</v>
      </c>
      <c r="Q15" s="15">
        <v>3808426908</v>
      </c>
      <c r="R15" s="32">
        <f t="shared" si="1"/>
        <v>0.1620262458200383</v>
      </c>
    </row>
    <row r="16" spans="1:18" x14ac:dyDescent="0.2">
      <c r="A16" s="18"/>
      <c r="B16" s="19"/>
      <c r="C16" s="19"/>
      <c r="D16" s="19"/>
      <c r="E16" s="20" t="s">
        <v>103</v>
      </c>
      <c r="F16" s="21">
        <f>SUM(F12:F15)</f>
        <v>25829464000</v>
      </c>
      <c r="G16" s="21">
        <f t="shared" ref="G16:Q16" si="4">SUM(G12:G15)</f>
        <v>0</v>
      </c>
      <c r="H16" s="21">
        <f t="shared" si="4"/>
        <v>0</v>
      </c>
      <c r="I16" s="21">
        <f t="shared" si="4"/>
        <v>25829464000</v>
      </c>
      <c r="J16" s="21">
        <f t="shared" si="4"/>
        <v>0</v>
      </c>
      <c r="K16" s="21">
        <f t="shared" si="4"/>
        <v>23789464000</v>
      </c>
      <c r="L16" s="21">
        <f t="shared" si="4"/>
        <v>2040000000</v>
      </c>
      <c r="M16" s="21">
        <f>SUM(M12:M15)</f>
        <v>5261535832</v>
      </c>
      <c r="N16" s="23">
        <f>M16/I16</f>
        <v>0.20370286553371761</v>
      </c>
      <c r="O16" s="21">
        <f t="shared" si="4"/>
        <v>4964618445</v>
      </c>
      <c r="P16" s="21">
        <f t="shared" si="4"/>
        <v>4826021225</v>
      </c>
      <c r="Q16" s="21">
        <f t="shared" si="4"/>
        <v>4825417251</v>
      </c>
      <c r="R16" s="23">
        <f>Q16/I16</f>
        <v>0.18681832696954145</v>
      </c>
    </row>
    <row r="17" spans="1:18" x14ac:dyDescent="0.2">
      <c r="A17" s="10" t="s">
        <v>64</v>
      </c>
      <c r="B17" s="11" t="s">
        <v>38</v>
      </c>
      <c r="C17" s="11" t="s">
        <v>39</v>
      </c>
      <c r="D17" s="11" t="s">
        <v>40</v>
      </c>
      <c r="E17" s="12" t="s">
        <v>66</v>
      </c>
      <c r="F17" s="15">
        <v>2202000000</v>
      </c>
      <c r="G17" s="15">
        <v>0</v>
      </c>
      <c r="H17" s="15">
        <v>0</v>
      </c>
      <c r="I17" s="15">
        <v>2202000000</v>
      </c>
      <c r="J17" s="15">
        <v>0</v>
      </c>
      <c r="K17" s="15">
        <v>2202000000</v>
      </c>
      <c r="L17" s="15">
        <v>0</v>
      </c>
      <c r="M17" s="15">
        <v>790431904</v>
      </c>
      <c r="N17" s="32">
        <f t="shared" si="0"/>
        <v>0.35896090099909173</v>
      </c>
      <c r="O17" s="15">
        <v>790431904</v>
      </c>
      <c r="P17" s="15">
        <v>790431904</v>
      </c>
      <c r="Q17" s="15">
        <v>790431904</v>
      </c>
      <c r="R17" s="32">
        <f t="shared" si="1"/>
        <v>0.35896090099909173</v>
      </c>
    </row>
    <row r="18" spans="1:18" x14ac:dyDescent="0.2">
      <c r="A18" s="18"/>
      <c r="B18" s="19"/>
      <c r="C18" s="19"/>
      <c r="D18" s="19"/>
      <c r="E18" s="20" t="s">
        <v>104</v>
      </c>
      <c r="F18" s="21">
        <f>SUM(F17)</f>
        <v>2202000000</v>
      </c>
      <c r="G18" s="21">
        <f t="shared" ref="G18:Q18" si="5">SUM(G17)</f>
        <v>0</v>
      </c>
      <c r="H18" s="21">
        <f t="shared" si="5"/>
        <v>0</v>
      </c>
      <c r="I18" s="21">
        <f t="shared" si="5"/>
        <v>2202000000</v>
      </c>
      <c r="J18" s="21">
        <f t="shared" si="5"/>
        <v>0</v>
      </c>
      <c r="K18" s="21">
        <f t="shared" si="5"/>
        <v>2202000000</v>
      </c>
      <c r="L18" s="21">
        <f t="shared" si="5"/>
        <v>0</v>
      </c>
      <c r="M18" s="21">
        <f t="shared" si="5"/>
        <v>790431904</v>
      </c>
      <c r="N18" s="23">
        <f t="shared" si="0"/>
        <v>0.35896090099909173</v>
      </c>
      <c r="O18" s="21">
        <f t="shared" si="5"/>
        <v>790431904</v>
      </c>
      <c r="P18" s="21">
        <f t="shared" si="5"/>
        <v>790431904</v>
      </c>
      <c r="Q18" s="21">
        <f t="shared" si="5"/>
        <v>790431904</v>
      </c>
      <c r="R18" s="23">
        <f t="shared" si="1"/>
        <v>0.35896090099909173</v>
      </c>
    </row>
    <row r="19" spans="1:18" x14ac:dyDescent="0.2">
      <c r="A19" s="10" t="s">
        <v>67</v>
      </c>
      <c r="B19" s="11" t="s">
        <v>38</v>
      </c>
      <c r="C19" s="11" t="s">
        <v>39</v>
      </c>
      <c r="D19" s="11" t="s">
        <v>40</v>
      </c>
      <c r="E19" s="12" t="s">
        <v>69</v>
      </c>
      <c r="F19" s="15">
        <v>1086000000</v>
      </c>
      <c r="G19" s="15">
        <v>100000000</v>
      </c>
      <c r="H19" s="15">
        <v>0</v>
      </c>
      <c r="I19" s="15">
        <v>1186000000</v>
      </c>
      <c r="J19" s="15">
        <v>0</v>
      </c>
      <c r="K19" s="15">
        <v>1186000000</v>
      </c>
      <c r="L19" s="15">
        <v>0</v>
      </c>
      <c r="M19" s="15">
        <v>1050696816.6900001</v>
      </c>
      <c r="N19" s="32">
        <f t="shared" si="0"/>
        <v>0.88591637157672853</v>
      </c>
      <c r="O19" s="15">
        <v>1048886545.6900001</v>
      </c>
      <c r="P19" s="15">
        <v>1039629226.6900001</v>
      </c>
      <c r="Q19" s="15">
        <v>1039629226.6900001</v>
      </c>
      <c r="R19" s="32">
        <f t="shared" si="1"/>
        <v>0.87658450817032041</v>
      </c>
    </row>
    <row r="20" spans="1:18" ht="22.5" x14ac:dyDescent="0.2">
      <c r="A20" s="10" t="s">
        <v>70</v>
      </c>
      <c r="B20" s="11" t="s">
        <v>38</v>
      </c>
      <c r="C20" s="11" t="s">
        <v>39</v>
      </c>
      <c r="D20" s="11" t="s">
        <v>40</v>
      </c>
      <c r="E20" s="12" t="s">
        <v>71</v>
      </c>
      <c r="F20" s="15">
        <v>8448000</v>
      </c>
      <c r="G20" s="15">
        <v>0</v>
      </c>
      <c r="H20" s="15">
        <v>0</v>
      </c>
      <c r="I20" s="15">
        <v>8448000</v>
      </c>
      <c r="J20" s="15">
        <v>0</v>
      </c>
      <c r="K20" s="15">
        <v>8448000</v>
      </c>
      <c r="L20" s="15">
        <v>0</v>
      </c>
      <c r="M20" s="15">
        <v>976178.62</v>
      </c>
      <c r="N20" s="32">
        <f t="shared" si="0"/>
        <v>0.11555144649621212</v>
      </c>
      <c r="O20" s="15">
        <v>976178.62</v>
      </c>
      <c r="P20" s="15">
        <v>976178.62</v>
      </c>
      <c r="Q20" s="15">
        <v>976178.62</v>
      </c>
      <c r="R20" s="32">
        <f t="shared" si="1"/>
        <v>0.11555144649621212</v>
      </c>
    </row>
    <row r="21" spans="1:18" ht="22.5" x14ac:dyDescent="0.2">
      <c r="A21" s="10" t="s">
        <v>72</v>
      </c>
      <c r="B21" s="11" t="s">
        <v>38</v>
      </c>
      <c r="C21" s="11" t="s">
        <v>73</v>
      </c>
      <c r="D21" s="11" t="s">
        <v>74</v>
      </c>
      <c r="E21" s="12" t="s">
        <v>75</v>
      </c>
      <c r="F21" s="15">
        <v>2492000000</v>
      </c>
      <c r="G21" s="15">
        <v>0</v>
      </c>
      <c r="H21" s="15">
        <v>0</v>
      </c>
      <c r="I21" s="15">
        <v>2492000000</v>
      </c>
      <c r="J21" s="15">
        <v>0</v>
      </c>
      <c r="K21" s="15">
        <v>0</v>
      </c>
      <c r="L21" s="15">
        <v>2492000000</v>
      </c>
      <c r="M21" s="15">
        <v>0</v>
      </c>
      <c r="N21" s="32">
        <f t="shared" si="0"/>
        <v>0</v>
      </c>
      <c r="O21" s="15">
        <v>0</v>
      </c>
      <c r="P21" s="15">
        <v>0</v>
      </c>
      <c r="Q21" s="15">
        <v>0</v>
      </c>
      <c r="R21" s="32">
        <f t="shared" si="1"/>
        <v>0</v>
      </c>
    </row>
    <row r="22" spans="1:18" ht="22.5" x14ac:dyDescent="0.2">
      <c r="A22" s="10" t="s">
        <v>76</v>
      </c>
      <c r="B22" s="11" t="s">
        <v>38</v>
      </c>
      <c r="C22" s="11" t="s">
        <v>39</v>
      </c>
      <c r="D22" s="11" t="s">
        <v>40</v>
      </c>
      <c r="E22" s="12" t="s">
        <v>77</v>
      </c>
      <c r="F22" s="15">
        <v>30000000</v>
      </c>
      <c r="G22" s="15">
        <v>0</v>
      </c>
      <c r="H22" s="15">
        <v>0</v>
      </c>
      <c r="I22" s="15">
        <v>30000000</v>
      </c>
      <c r="J22" s="15">
        <v>0</v>
      </c>
      <c r="K22" s="15">
        <v>0</v>
      </c>
      <c r="L22" s="15">
        <v>30000000</v>
      </c>
      <c r="M22" s="15">
        <v>0</v>
      </c>
      <c r="N22" s="32">
        <f t="shared" si="0"/>
        <v>0</v>
      </c>
      <c r="O22" s="15">
        <v>0</v>
      </c>
      <c r="P22" s="15">
        <v>0</v>
      </c>
      <c r="Q22" s="15">
        <v>0</v>
      </c>
      <c r="R22" s="32">
        <f t="shared" si="1"/>
        <v>0</v>
      </c>
    </row>
    <row r="23" spans="1:18" ht="22.5" x14ac:dyDescent="0.2">
      <c r="A23" s="10" t="s">
        <v>78</v>
      </c>
      <c r="B23" s="11" t="s">
        <v>38</v>
      </c>
      <c r="C23" s="11" t="s">
        <v>39</v>
      </c>
      <c r="D23" s="11" t="s">
        <v>40</v>
      </c>
      <c r="E23" s="12" t="s">
        <v>80</v>
      </c>
      <c r="F23" s="15">
        <v>2000000000</v>
      </c>
      <c r="G23" s="15">
        <v>0</v>
      </c>
      <c r="H23" s="15">
        <v>0</v>
      </c>
      <c r="I23" s="15">
        <v>2000000000</v>
      </c>
      <c r="J23" s="15">
        <v>0</v>
      </c>
      <c r="K23" s="15">
        <v>1995000000</v>
      </c>
      <c r="L23" s="15">
        <v>5000000</v>
      </c>
      <c r="M23" s="15">
        <v>686349743</v>
      </c>
      <c r="N23" s="32">
        <f t="shared" si="0"/>
        <v>0.34317487149999998</v>
      </c>
      <c r="O23" s="15">
        <v>686349743</v>
      </c>
      <c r="P23" s="15">
        <v>686349743</v>
      </c>
      <c r="Q23" s="15">
        <v>686349743</v>
      </c>
      <c r="R23" s="32">
        <f t="shared" si="1"/>
        <v>0.34317487149999998</v>
      </c>
    </row>
    <row r="24" spans="1:18" ht="22.5" x14ac:dyDescent="0.2">
      <c r="A24" s="18"/>
      <c r="B24" s="19"/>
      <c r="C24" s="19"/>
      <c r="D24" s="19"/>
      <c r="E24" s="20" t="s">
        <v>105</v>
      </c>
      <c r="F24" s="21">
        <f>SUM(F19:F23)</f>
        <v>5616448000</v>
      </c>
      <c r="G24" s="21">
        <f t="shared" ref="G24:Q24" si="6">SUM(G19:G23)</f>
        <v>100000000</v>
      </c>
      <c r="H24" s="21">
        <f t="shared" si="6"/>
        <v>0</v>
      </c>
      <c r="I24" s="21">
        <f t="shared" si="6"/>
        <v>5716448000</v>
      </c>
      <c r="J24" s="21">
        <f t="shared" si="6"/>
        <v>0</v>
      </c>
      <c r="K24" s="21">
        <f t="shared" si="6"/>
        <v>3189448000</v>
      </c>
      <c r="L24" s="21">
        <f t="shared" si="6"/>
        <v>2527000000</v>
      </c>
      <c r="M24" s="21">
        <f t="shared" si="6"/>
        <v>1738022738.3099999</v>
      </c>
      <c r="N24" s="23">
        <f t="shared" si="0"/>
        <v>0.3040389308728077</v>
      </c>
      <c r="O24" s="21">
        <f t="shared" si="6"/>
        <v>1736212467.3099999</v>
      </c>
      <c r="P24" s="21">
        <f t="shared" si="6"/>
        <v>1726955148.3099999</v>
      </c>
      <c r="Q24" s="21">
        <f t="shared" si="6"/>
        <v>1726955148.3099999</v>
      </c>
      <c r="R24" s="23">
        <f t="shared" si="1"/>
        <v>0.30210283524139464</v>
      </c>
    </row>
    <row r="25" spans="1:18" x14ac:dyDescent="0.2">
      <c r="A25" s="24"/>
      <c r="B25" s="25"/>
      <c r="C25" s="25"/>
      <c r="D25" s="25"/>
      <c r="E25" s="26" t="s">
        <v>106</v>
      </c>
      <c r="F25" s="27">
        <f>F9+F11+F16+F18+F24</f>
        <v>912961080000</v>
      </c>
      <c r="G25" s="27">
        <f t="shared" ref="G25:H25" si="7">G9+G11+G16+G18+G24</f>
        <v>87127000000</v>
      </c>
      <c r="H25" s="27">
        <f t="shared" si="7"/>
        <v>87127000000</v>
      </c>
      <c r="I25" s="27">
        <f>I9+I11+I16+I18+I24</f>
        <v>912961080000</v>
      </c>
      <c r="J25" s="27">
        <f t="shared" ref="J25:Q25" si="8">J9+J11+J16+J18+J24</f>
        <v>8419000000</v>
      </c>
      <c r="K25" s="27">
        <f t="shared" si="8"/>
        <v>894706427178.73999</v>
      </c>
      <c r="L25" s="27">
        <f t="shared" si="8"/>
        <v>9835652821.2600002</v>
      </c>
      <c r="M25" s="27">
        <f t="shared" si="8"/>
        <v>437856251436.84003</v>
      </c>
      <c r="N25" s="28">
        <f t="shared" si="0"/>
        <v>0.47960012866796031</v>
      </c>
      <c r="O25" s="27">
        <f t="shared" si="8"/>
        <v>412733126682.10999</v>
      </c>
      <c r="P25" s="27">
        <f t="shared" si="8"/>
        <v>412522721442.71997</v>
      </c>
      <c r="Q25" s="27">
        <f t="shared" si="8"/>
        <v>406960135096.21997</v>
      </c>
      <c r="R25" s="28">
        <f t="shared" si="1"/>
        <v>0.44575847099223548</v>
      </c>
    </row>
    <row r="26" spans="1:18" ht="22.5" x14ac:dyDescent="0.2">
      <c r="A26" s="10" t="s">
        <v>81</v>
      </c>
      <c r="B26" s="11" t="s">
        <v>38</v>
      </c>
      <c r="C26" s="11" t="s">
        <v>73</v>
      </c>
      <c r="D26" s="11" t="s">
        <v>40</v>
      </c>
      <c r="E26" s="12" t="s">
        <v>83</v>
      </c>
      <c r="F26" s="15">
        <v>15575907408</v>
      </c>
      <c r="G26" s="15">
        <v>0</v>
      </c>
      <c r="H26" s="15">
        <v>0</v>
      </c>
      <c r="I26" s="15">
        <v>15575907408</v>
      </c>
      <c r="J26" s="15">
        <v>0</v>
      </c>
      <c r="K26" s="15">
        <v>0</v>
      </c>
      <c r="L26" s="15">
        <v>15575907408</v>
      </c>
      <c r="M26" s="15">
        <v>0</v>
      </c>
      <c r="N26" s="32">
        <f t="shared" si="0"/>
        <v>0</v>
      </c>
      <c r="O26" s="15">
        <v>0</v>
      </c>
      <c r="P26" s="15">
        <v>0</v>
      </c>
      <c r="Q26" s="15">
        <v>0</v>
      </c>
      <c r="R26" s="32">
        <f t="shared" si="1"/>
        <v>0</v>
      </c>
    </row>
    <row r="27" spans="1:18" x14ac:dyDescent="0.2">
      <c r="A27" s="24"/>
      <c r="B27" s="25"/>
      <c r="C27" s="25"/>
      <c r="D27" s="25"/>
      <c r="E27" s="26" t="s">
        <v>107</v>
      </c>
      <c r="F27" s="27">
        <f>SUM(F26)</f>
        <v>15575907408</v>
      </c>
      <c r="G27" s="27">
        <f t="shared" ref="G27:Q27" si="9">SUM(G26)</f>
        <v>0</v>
      </c>
      <c r="H27" s="27">
        <f t="shared" si="9"/>
        <v>0</v>
      </c>
      <c r="I27" s="27">
        <f t="shared" si="9"/>
        <v>15575907408</v>
      </c>
      <c r="J27" s="27">
        <f t="shared" si="9"/>
        <v>0</v>
      </c>
      <c r="K27" s="27">
        <f t="shared" si="9"/>
        <v>0</v>
      </c>
      <c r="L27" s="27">
        <f t="shared" si="9"/>
        <v>15575907408</v>
      </c>
      <c r="M27" s="27">
        <f t="shared" si="9"/>
        <v>0</v>
      </c>
      <c r="N27" s="28">
        <f t="shared" si="0"/>
        <v>0</v>
      </c>
      <c r="O27" s="27">
        <f t="shared" si="9"/>
        <v>0</v>
      </c>
      <c r="P27" s="27">
        <f t="shared" si="9"/>
        <v>0</v>
      </c>
      <c r="Q27" s="27">
        <f t="shared" si="9"/>
        <v>0</v>
      </c>
      <c r="R27" s="28">
        <f t="shared" si="1"/>
        <v>0</v>
      </c>
    </row>
    <row r="28" spans="1:18" ht="45" x14ac:dyDescent="0.2">
      <c r="A28" s="10" t="s">
        <v>84</v>
      </c>
      <c r="B28" s="11" t="s">
        <v>38</v>
      </c>
      <c r="C28" s="11" t="s">
        <v>73</v>
      </c>
      <c r="D28" s="11" t="s">
        <v>40</v>
      </c>
      <c r="E28" s="12" t="s">
        <v>89</v>
      </c>
      <c r="F28" s="15">
        <v>30405269427</v>
      </c>
      <c r="G28" s="15">
        <v>0</v>
      </c>
      <c r="H28" s="15">
        <v>6000000000</v>
      </c>
      <c r="I28" s="15">
        <v>24405269427</v>
      </c>
      <c r="J28" s="15">
        <v>0</v>
      </c>
      <c r="K28" s="15">
        <v>23160509280.110001</v>
      </c>
      <c r="L28" s="15">
        <v>1244760146.8900001</v>
      </c>
      <c r="M28" s="15">
        <v>13984182125.17</v>
      </c>
      <c r="N28" s="32">
        <f t="shared" si="0"/>
        <v>0.57299847342390087</v>
      </c>
      <c r="O28" s="15">
        <v>1914430414.24</v>
      </c>
      <c r="P28" s="15">
        <v>1914430414.24</v>
      </c>
      <c r="Q28" s="15">
        <v>1914430414.24</v>
      </c>
      <c r="R28" s="32">
        <f t="shared" si="1"/>
        <v>7.844332224917093E-2</v>
      </c>
    </row>
    <row r="29" spans="1:18" ht="45" x14ac:dyDescent="0.2">
      <c r="A29" s="10" t="s">
        <v>84</v>
      </c>
      <c r="B29" s="11" t="s">
        <v>38</v>
      </c>
      <c r="C29" s="11" t="s">
        <v>90</v>
      </c>
      <c r="D29" s="11" t="s">
        <v>40</v>
      </c>
      <c r="E29" s="12" t="s">
        <v>89</v>
      </c>
      <c r="F29" s="15">
        <v>0</v>
      </c>
      <c r="G29" s="15">
        <v>6000000000</v>
      </c>
      <c r="H29" s="15">
        <v>0</v>
      </c>
      <c r="I29" s="15">
        <v>6000000000</v>
      </c>
      <c r="J29" s="15">
        <v>0</v>
      </c>
      <c r="K29" s="15">
        <v>0</v>
      </c>
      <c r="L29" s="15">
        <v>6000000000</v>
      </c>
      <c r="M29" s="15">
        <v>0</v>
      </c>
      <c r="N29" s="32">
        <f t="shared" si="0"/>
        <v>0</v>
      </c>
      <c r="O29" s="15">
        <v>0</v>
      </c>
      <c r="P29" s="15">
        <v>0</v>
      </c>
      <c r="Q29" s="15">
        <v>0</v>
      </c>
      <c r="R29" s="32">
        <f t="shared" si="1"/>
        <v>0</v>
      </c>
    </row>
    <row r="30" spans="1:18" ht="56.25" x14ac:dyDescent="0.2">
      <c r="A30" s="10" t="s">
        <v>91</v>
      </c>
      <c r="B30" s="11" t="s">
        <v>38</v>
      </c>
      <c r="C30" s="11" t="s">
        <v>73</v>
      </c>
      <c r="D30" s="11" t="s">
        <v>40</v>
      </c>
      <c r="E30" s="12" t="s">
        <v>93</v>
      </c>
      <c r="F30" s="15">
        <v>35239364103</v>
      </c>
      <c r="G30" s="15">
        <v>0</v>
      </c>
      <c r="H30" s="15">
        <v>19000000000</v>
      </c>
      <c r="I30" s="15">
        <v>16239364103</v>
      </c>
      <c r="J30" s="15">
        <v>0</v>
      </c>
      <c r="K30" s="15">
        <v>2851625769</v>
      </c>
      <c r="L30" s="15">
        <v>13387738334</v>
      </c>
      <c r="M30" s="15">
        <v>2596648723.5999999</v>
      </c>
      <c r="N30" s="32">
        <f t="shared" si="0"/>
        <v>0.15989842380098521</v>
      </c>
      <c r="O30" s="15">
        <v>745898063.10000002</v>
      </c>
      <c r="P30" s="15">
        <v>724558063.10000002</v>
      </c>
      <c r="Q30" s="15">
        <v>724558063.10000002</v>
      </c>
      <c r="R30" s="32">
        <f t="shared" si="1"/>
        <v>4.4617391327912148E-2</v>
      </c>
    </row>
    <row r="31" spans="1:18" ht="56.25" x14ac:dyDescent="0.2">
      <c r="A31" s="10" t="s">
        <v>91</v>
      </c>
      <c r="B31" s="11" t="s">
        <v>38</v>
      </c>
      <c r="C31" s="11" t="s">
        <v>90</v>
      </c>
      <c r="D31" s="11" t="s">
        <v>40</v>
      </c>
      <c r="E31" s="12" t="s">
        <v>93</v>
      </c>
      <c r="F31" s="15">
        <v>0</v>
      </c>
      <c r="G31" s="15">
        <v>19000000000</v>
      </c>
      <c r="H31" s="15">
        <v>0</v>
      </c>
      <c r="I31" s="15">
        <v>19000000000</v>
      </c>
      <c r="J31" s="15">
        <v>0</v>
      </c>
      <c r="K31" s="15">
        <v>2581000000</v>
      </c>
      <c r="L31" s="15">
        <v>16419000000</v>
      </c>
      <c r="M31" s="15">
        <v>602533333.33000004</v>
      </c>
      <c r="N31" s="32">
        <f t="shared" si="0"/>
        <v>3.171228070157895E-2</v>
      </c>
      <c r="O31" s="15">
        <v>107866666.66</v>
      </c>
      <c r="P31" s="15">
        <v>107866666.66</v>
      </c>
      <c r="Q31" s="15">
        <v>107866666.66</v>
      </c>
      <c r="R31" s="32">
        <f t="shared" si="1"/>
        <v>5.6771929821052627E-3</v>
      </c>
    </row>
    <row r="32" spans="1:18" ht="33.75" x14ac:dyDescent="0.2">
      <c r="A32" s="10" t="s">
        <v>94</v>
      </c>
      <c r="B32" s="11" t="s">
        <v>38</v>
      </c>
      <c r="C32" s="11" t="s">
        <v>73</v>
      </c>
      <c r="D32" s="11" t="s">
        <v>40</v>
      </c>
      <c r="E32" s="12" t="s">
        <v>96</v>
      </c>
      <c r="F32" s="15">
        <v>77700975283</v>
      </c>
      <c r="G32" s="15">
        <v>0</v>
      </c>
      <c r="H32" s="15">
        <v>0</v>
      </c>
      <c r="I32" s="15">
        <v>77700975283</v>
      </c>
      <c r="J32" s="15">
        <v>0</v>
      </c>
      <c r="K32" s="15">
        <v>62843261834.089996</v>
      </c>
      <c r="L32" s="15">
        <v>14857713448.91</v>
      </c>
      <c r="M32" s="15">
        <v>27892373515.09</v>
      </c>
      <c r="N32" s="32">
        <f t="shared" si="0"/>
        <v>0.35897070034837131</v>
      </c>
      <c r="O32" s="15">
        <v>3818792758.25</v>
      </c>
      <c r="P32" s="15">
        <v>3546308139.2199998</v>
      </c>
      <c r="Q32" s="15">
        <v>3546308139.2199998</v>
      </c>
      <c r="R32" s="32">
        <f t="shared" si="1"/>
        <v>4.5640458518104179E-2</v>
      </c>
    </row>
    <row r="33" spans="1:18" x14ac:dyDescent="0.2">
      <c r="A33" s="18"/>
      <c r="B33" s="19"/>
      <c r="C33" s="19"/>
      <c r="D33" s="19"/>
      <c r="E33" s="29" t="s">
        <v>108</v>
      </c>
      <c r="F33" s="21">
        <f>SUM(F28:F32)</f>
        <v>143345608813</v>
      </c>
      <c r="G33" s="21">
        <f t="shared" ref="G33:Q33" si="10">SUM(G28:G32)</f>
        <v>25000000000</v>
      </c>
      <c r="H33" s="21">
        <f t="shared" si="10"/>
        <v>25000000000</v>
      </c>
      <c r="I33" s="21">
        <f t="shared" si="10"/>
        <v>143345608813</v>
      </c>
      <c r="J33" s="21">
        <f t="shared" si="10"/>
        <v>0</v>
      </c>
      <c r="K33" s="21">
        <f t="shared" si="10"/>
        <v>91436396883.199997</v>
      </c>
      <c r="L33" s="21">
        <f t="shared" si="10"/>
        <v>51909211929.800003</v>
      </c>
      <c r="M33" s="21">
        <f t="shared" si="10"/>
        <v>45075737697.190002</v>
      </c>
      <c r="N33" s="23">
        <f t="shared" si="0"/>
        <v>0.31445496008177748</v>
      </c>
      <c r="O33" s="21">
        <f t="shared" si="10"/>
        <v>6586987902.25</v>
      </c>
      <c r="P33" s="21">
        <f t="shared" si="10"/>
        <v>6293163283.2199993</v>
      </c>
      <c r="Q33" s="21">
        <f t="shared" si="10"/>
        <v>6293163283.2199993</v>
      </c>
      <c r="R33" s="23">
        <f t="shared" si="1"/>
        <v>4.3902030451659517E-2</v>
      </c>
    </row>
    <row r="34" spans="1:18" x14ac:dyDescent="0.2">
      <c r="A34" s="24"/>
      <c r="B34" s="25"/>
      <c r="C34" s="25"/>
      <c r="D34" s="25"/>
      <c r="E34" s="30" t="s">
        <v>109</v>
      </c>
      <c r="F34" s="27">
        <f>F25+F27+F33</f>
        <v>1071882596221</v>
      </c>
      <c r="G34" s="27">
        <f t="shared" ref="G34:Q34" si="11">G25+G27+G33</f>
        <v>112127000000</v>
      </c>
      <c r="H34" s="27">
        <f t="shared" si="11"/>
        <v>112127000000</v>
      </c>
      <c r="I34" s="27">
        <f t="shared" si="11"/>
        <v>1071882596221</v>
      </c>
      <c r="J34" s="27">
        <f t="shared" si="11"/>
        <v>8419000000</v>
      </c>
      <c r="K34" s="27">
        <f t="shared" si="11"/>
        <v>986142824061.93994</v>
      </c>
      <c r="L34" s="27">
        <f t="shared" si="11"/>
        <v>77320772159.059998</v>
      </c>
      <c r="M34" s="27">
        <f t="shared" si="11"/>
        <v>482931989134.03003</v>
      </c>
      <c r="N34" s="31">
        <f t="shared" si="0"/>
        <v>0.45054560157674156</v>
      </c>
      <c r="O34" s="27">
        <f t="shared" si="11"/>
        <v>419320114584.35999</v>
      </c>
      <c r="P34" s="27">
        <f t="shared" si="11"/>
        <v>418815884725.93994</v>
      </c>
      <c r="Q34" s="27">
        <f t="shared" si="11"/>
        <v>413253298379.43994</v>
      </c>
      <c r="R34" s="28">
        <f t="shared" si="1"/>
        <v>0.38553970354252831</v>
      </c>
    </row>
  </sheetData>
  <printOptions horizontalCentered="1" verticalCentered="1"/>
  <pageMargins left="0.78740157480314965" right="0.78740157480314965" top="0.78740157480314965" bottom="0.78740157480314965" header="0.39370078740157483" footer="0.39370078740157483"/>
  <pageSetup paperSize="5" scale="5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A29"/>
  <sheetViews>
    <sheetView showGridLines="0" workbookViewId="0">
      <selection activeCell="P45" sqref="P45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6" width="5.42578125" customWidth="1"/>
    <col min="7" max="7" width="5.28515625" customWidth="1"/>
    <col min="8" max="8" width="0.85546875" hidden="1" customWidth="1"/>
    <col min="9" max="11" width="5.42578125" hidden="1" customWidth="1"/>
    <col min="12" max="12" width="7" hidden="1" customWidth="1"/>
    <col min="13" max="13" width="9.5703125" hidden="1" customWidth="1"/>
    <col min="14" max="14" width="8" customWidth="1"/>
    <col min="15" max="15" width="7.140625" customWidth="1"/>
    <col min="16" max="16" width="26.85546875" customWidth="1"/>
    <col min="17" max="19" width="18.85546875" hidden="1" customWidth="1"/>
    <col min="20" max="20" width="18.85546875" customWidth="1"/>
    <col min="21" max="21" width="17.42578125" customWidth="1"/>
    <col min="22" max="22" width="18.42578125" customWidth="1"/>
    <col min="23" max="23" width="18.85546875" hidden="1" customWidth="1"/>
    <col min="24" max="27" width="18.85546875" customWidth="1"/>
    <col min="28" max="28" width="0" hidden="1" customWidth="1"/>
    <col min="29" max="29" width="6.42578125" customWidth="1"/>
  </cols>
  <sheetData>
    <row r="1" spans="1:27" x14ac:dyDescent="0.25">
      <c r="A1" s="1" t="s">
        <v>0</v>
      </c>
      <c r="B1" s="1">
        <v>2023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ht="36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22.5" x14ac:dyDescent="0.25">
      <c r="A5" s="3" t="s">
        <v>33</v>
      </c>
      <c r="B5" s="4" t="s">
        <v>34</v>
      </c>
      <c r="C5" s="5" t="s">
        <v>35</v>
      </c>
      <c r="D5" s="3" t="s">
        <v>36</v>
      </c>
      <c r="E5" s="3" t="s">
        <v>37</v>
      </c>
      <c r="F5" s="3" t="s">
        <v>37</v>
      </c>
      <c r="G5" s="3" t="s">
        <v>37</v>
      </c>
      <c r="H5" s="3"/>
      <c r="I5" s="3"/>
      <c r="J5" s="3"/>
      <c r="K5" s="3"/>
      <c r="L5" s="3"/>
      <c r="M5" s="3" t="s">
        <v>38</v>
      </c>
      <c r="N5" s="3" t="s">
        <v>39</v>
      </c>
      <c r="O5" s="3" t="s">
        <v>40</v>
      </c>
      <c r="P5" s="4" t="s">
        <v>41</v>
      </c>
      <c r="Q5" s="6">
        <v>390480000000</v>
      </c>
      <c r="R5" s="6">
        <v>46726000000</v>
      </c>
      <c r="S5" s="6">
        <v>0</v>
      </c>
      <c r="T5" s="6">
        <v>437206000000</v>
      </c>
      <c r="U5" s="6">
        <v>0</v>
      </c>
      <c r="V5" s="6">
        <v>437206000000</v>
      </c>
      <c r="W5" s="6">
        <v>0</v>
      </c>
      <c r="X5" s="6">
        <v>212315321337.29999</v>
      </c>
      <c r="Y5" s="6">
        <v>212315321337.29999</v>
      </c>
      <c r="Z5" s="6">
        <v>212315321337.29999</v>
      </c>
      <c r="AA5" s="6">
        <v>207069769489.29999</v>
      </c>
    </row>
    <row r="6" spans="1:27" ht="22.5" x14ac:dyDescent="0.25">
      <c r="A6" s="3" t="s">
        <v>33</v>
      </c>
      <c r="B6" s="4" t="s">
        <v>34</v>
      </c>
      <c r="C6" s="5" t="s">
        <v>42</v>
      </c>
      <c r="D6" s="3" t="s">
        <v>36</v>
      </c>
      <c r="E6" s="3" t="s">
        <v>37</v>
      </c>
      <c r="F6" s="3" t="s">
        <v>37</v>
      </c>
      <c r="G6" s="3" t="s">
        <v>43</v>
      </c>
      <c r="H6" s="3"/>
      <c r="I6" s="3"/>
      <c r="J6" s="3"/>
      <c r="K6" s="3"/>
      <c r="L6" s="3"/>
      <c r="M6" s="3" t="s">
        <v>38</v>
      </c>
      <c r="N6" s="3" t="s">
        <v>39</v>
      </c>
      <c r="O6" s="3" t="s">
        <v>40</v>
      </c>
      <c r="P6" s="4" t="s">
        <v>44</v>
      </c>
      <c r="Q6" s="6">
        <v>176467000000</v>
      </c>
      <c r="R6" s="6">
        <v>16904000000</v>
      </c>
      <c r="S6" s="6">
        <v>0</v>
      </c>
      <c r="T6" s="6">
        <v>193371000000</v>
      </c>
      <c r="U6" s="6">
        <v>0</v>
      </c>
      <c r="V6" s="6">
        <v>193371000000</v>
      </c>
      <c r="W6" s="6">
        <v>0</v>
      </c>
      <c r="X6" s="6">
        <v>83474074190</v>
      </c>
      <c r="Y6" s="6">
        <v>81569198797</v>
      </c>
      <c r="Z6" s="6">
        <v>81569198797</v>
      </c>
      <c r="AA6" s="6">
        <v>81569198797</v>
      </c>
    </row>
    <row r="7" spans="1:27" ht="33.75" x14ac:dyDescent="0.25">
      <c r="A7" s="3" t="s">
        <v>33</v>
      </c>
      <c r="B7" s="4" t="s">
        <v>34</v>
      </c>
      <c r="C7" s="5" t="s">
        <v>45</v>
      </c>
      <c r="D7" s="3" t="s">
        <v>36</v>
      </c>
      <c r="E7" s="3" t="s">
        <v>37</v>
      </c>
      <c r="F7" s="3" t="s">
        <v>37</v>
      </c>
      <c r="G7" s="3" t="s">
        <v>46</v>
      </c>
      <c r="H7" s="3"/>
      <c r="I7" s="3"/>
      <c r="J7" s="3"/>
      <c r="K7" s="3"/>
      <c r="L7" s="3"/>
      <c r="M7" s="3" t="s">
        <v>38</v>
      </c>
      <c r="N7" s="3" t="s">
        <v>39</v>
      </c>
      <c r="O7" s="3" t="s">
        <v>40</v>
      </c>
      <c r="P7" s="4" t="s">
        <v>47</v>
      </c>
      <c r="Q7" s="6">
        <v>173782000000</v>
      </c>
      <c r="R7" s="6">
        <v>1790000000</v>
      </c>
      <c r="S7" s="6">
        <v>0</v>
      </c>
      <c r="T7" s="6">
        <v>175572000000</v>
      </c>
      <c r="U7" s="6">
        <v>0</v>
      </c>
      <c r="V7" s="6">
        <v>175572000000</v>
      </c>
      <c r="W7" s="6">
        <v>0</v>
      </c>
      <c r="X7" s="6">
        <v>88144941868.699997</v>
      </c>
      <c r="Y7" s="6">
        <v>88144941868.699997</v>
      </c>
      <c r="Z7" s="6">
        <v>88144941868.699997</v>
      </c>
      <c r="AA7" s="6">
        <v>88012629845.699997</v>
      </c>
    </row>
    <row r="8" spans="1:27" ht="33.75" x14ac:dyDescent="0.25">
      <c r="A8" s="3" t="s">
        <v>33</v>
      </c>
      <c r="B8" s="4" t="s">
        <v>34</v>
      </c>
      <c r="C8" s="5" t="s">
        <v>48</v>
      </c>
      <c r="D8" s="3" t="s">
        <v>36</v>
      </c>
      <c r="E8" s="3" t="s">
        <v>37</v>
      </c>
      <c r="F8" s="3" t="s">
        <v>37</v>
      </c>
      <c r="G8" s="3" t="s">
        <v>49</v>
      </c>
      <c r="H8" s="3"/>
      <c r="I8" s="3"/>
      <c r="J8" s="3"/>
      <c r="K8" s="3"/>
      <c r="L8" s="3"/>
      <c r="M8" s="3" t="s">
        <v>38</v>
      </c>
      <c r="N8" s="3" t="s">
        <v>39</v>
      </c>
      <c r="O8" s="3" t="s">
        <v>40</v>
      </c>
      <c r="P8" s="4" t="s">
        <v>50</v>
      </c>
      <c r="Q8" s="6">
        <v>95446000000</v>
      </c>
      <c r="R8" s="6">
        <v>0</v>
      </c>
      <c r="S8" s="6">
        <v>87027000000</v>
      </c>
      <c r="T8" s="6">
        <v>8419000000</v>
      </c>
      <c r="U8" s="6">
        <v>8419000000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</row>
    <row r="9" spans="1:27" x14ac:dyDescent="0.25">
      <c r="A9" s="3"/>
      <c r="B9" s="4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6"/>
      <c r="R9" s="6"/>
      <c r="S9" s="6"/>
      <c r="T9" s="9">
        <f>SUM(T5:T8)</f>
        <v>814568000000</v>
      </c>
      <c r="U9" s="9">
        <f t="shared" ref="U9:AA9" si="0">SUM(U5:U8)</f>
        <v>8419000000</v>
      </c>
      <c r="V9" s="9">
        <f t="shared" si="0"/>
        <v>806149000000</v>
      </c>
      <c r="W9" s="9">
        <f t="shared" si="0"/>
        <v>0</v>
      </c>
      <c r="X9" s="9">
        <f t="shared" si="0"/>
        <v>383934337396</v>
      </c>
      <c r="Y9" s="9">
        <f t="shared" si="0"/>
        <v>382029462003</v>
      </c>
      <c r="Z9" s="9">
        <f t="shared" si="0"/>
        <v>382029462003</v>
      </c>
      <c r="AA9" s="9">
        <f t="shared" si="0"/>
        <v>376651598132</v>
      </c>
    </row>
    <row r="10" spans="1:27" ht="22.5" hidden="1" x14ac:dyDescent="0.25">
      <c r="A10" s="3" t="s">
        <v>33</v>
      </c>
      <c r="B10" s="4" t="s">
        <v>34</v>
      </c>
      <c r="C10" s="5" t="s">
        <v>51</v>
      </c>
      <c r="D10" s="3" t="s">
        <v>36</v>
      </c>
      <c r="E10" s="3" t="s">
        <v>43</v>
      </c>
      <c r="F10" s="3"/>
      <c r="G10" s="3"/>
      <c r="H10" s="3"/>
      <c r="I10" s="3"/>
      <c r="J10" s="3"/>
      <c r="K10" s="3"/>
      <c r="L10" s="3"/>
      <c r="M10" s="3" t="s">
        <v>38</v>
      </c>
      <c r="N10" s="3" t="s">
        <v>39</v>
      </c>
      <c r="O10" s="3" t="s">
        <v>40</v>
      </c>
      <c r="P10" s="4" t="s">
        <v>52</v>
      </c>
      <c r="Q10" s="6">
        <v>43138168000</v>
      </c>
      <c r="R10" s="6">
        <v>21607000000</v>
      </c>
      <c r="S10" s="6">
        <v>100000000</v>
      </c>
      <c r="T10" s="6">
        <v>64645168000</v>
      </c>
      <c r="U10" s="6">
        <v>0</v>
      </c>
      <c r="V10" s="6">
        <v>59376515178.739998</v>
      </c>
      <c r="W10" s="6">
        <v>5268652821.2600002</v>
      </c>
      <c r="X10" s="6">
        <v>46131923566.529999</v>
      </c>
      <c r="Y10" s="6">
        <v>23212401862.799999</v>
      </c>
      <c r="Z10" s="6">
        <v>23149851162.41</v>
      </c>
      <c r="AA10" s="6">
        <v>22965732660.91</v>
      </c>
    </row>
    <row r="11" spans="1:27" ht="33.75" hidden="1" x14ac:dyDescent="0.25">
      <c r="A11" s="3" t="s">
        <v>33</v>
      </c>
      <c r="B11" s="4" t="s">
        <v>34</v>
      </c>
      <c r="C11" s="5" t="s">
        <v>53</v>
      </c>
      <c r="D11" s="3" t="s">
        <v>36</v>
      </c>
      <c r="E11" s="3" t="s">
        <v>46</v>
      </c>
      <c r="F11" s="3" t="s">
        <v>46</v>
      </c>
      <c r="G11" s="3" t="s">
        <v>37</v>
      </c>
      <c r="H11" s="3" t="s">
        <v>54</v>
      </c>
      <c r="I11" s="3"/>
      <c r="J11" s="3"/>
      <c r="K11" s="3"/>
      <c r="L11" s="3"/>
      <c r="M11" s="3" t="s">
        <v>38</v>
      </c>
      <c r="N11" s="3" t="s">
        <v>39</v>
      </c>
      <c r="O11" s="3" t="s">
        <v>40</v>
      </c>
      <c r="P11" s="4" t="s">
        <v>55</v>
      </c>
      <c r="Q11" s="6">
        <v>310464000</v>
      </c>
      <c r="R11" s="6">
        <v>0</v>
      </c>
      <c r="S11" s="6">
        <v>0</v>
      </c>
      <c r="T11" s="6">
        <v>310464000</v>
      </c>
      <c r="U11" s="6">
        <v>0</v>
      </c>
      <c r="V11" s="6">
        <v>310464000</v>
      </c>
      <c r="W11" s="6">
        <v>0</v>
      </c>
      <c r="X11" s="6">
        <v>310464000</v>
      </c>
      <c r="Y11" s="6">
        <v>310464000</v>
      </c>
      <c r="Z11" s="6">
        <v>310464000</v>
      </c>
      <c r="AA11" s="6">
        <v>310464000</v>
      </c>
    </row>
    <row r="12" spans="1:27" ht="33.75" hidden="1" x14ac:dyDescent="0.25">
      <c r="A12" s="3" t="s">
        <v>33</v>
      </c>
      <c r="B12" s="4" t="s">
        <v>34</v>
      </c>
      <c r="C12" s="5" t="s">
        <v>56</v>
      </c>
      <c r="D12" s="3" t="s">
        <v>36</v>
      </c>
      <c r="E12" s="3" t="s">
        <v>46</v>
      </c>
      <c r="F12" s="3" t="s">
        <v>49</v>
      </c>
      <c r="G12" s="3" t="s">
        <v>43</v>
      </c>
      <c r="H12" s="3" t="s">
        <v>57</v>
      </c>
      <c r="I12" s="3"/>
      <c r="J12" s="3"/>
      <c r="K12" s="3"/>
      <c r="L12" s="3"/>
      <c r="M12" s="3" t="s">
        <v>38</v>
      </c>
      <c r="N12" s="3" t="s">
        <v>39</v>
      </c>
      <c r="O12" s="3" t="s">
        <v>40</v>
      </c>
      <c r="P12" s="4" t="s">
        <v>58</v>
      </c>
      <c r="Q12" s="6">
        <v>1974000000</v>
      </c>
      <c r="R12" s="6">
        <v>0</v>
      </c>
      <c r="S12" s="6">
        <v>0</v>
      </c>
      <c r="T12" s="6">
        <v>1974000000</v>
      </c>
      <c r="U12" s="6">
        <v>0</v>
      </c>
      <c r="V12" s="6">
        <v>1974000000</v>
      </c>
      <c r="W12" s="6">
        <v>0</v>
      </c>
      <c r="X12" s="6">
        <v>820540520</v>
      </c>
      <c r="Y12" s="6">
        <v>707130317</v>
      </c>
      <c r="Z12" s="6">
        <v>707130317</v>
      </c>
      <c r="AA12" s="6">
        <v>706526343</v>
      </c>
    </row>
    <row r="13" spans="1:27" ht="33.75" hidden="1" x14ac:dyDescent="0.25">
      <c r="A13" s="3" t="s">
        <v>33</v>
      </c>
      <c r="B13" s="4" t="s">
        <v>34</v>
      </c>
      <c r="C13" s="5" t="s">
        <v>59</v>
      </c>
      <c r="D13" s="3" t="s">
        <v>36</v>
      </c>
      <c r="E13" s="3" t="s">
        <v>46</v>
      </c>
      <c r="F13" s="3" t="s">
        <v>49</v>
      </c>
      <c r="G13" s="3" t="s">
        <v>43</v>
      </c>
      <c r="H13" s="3" t="s">
        <v>60</v>
      </c>
      <c r="I13" s="3"/>
      <c r="J13" s="3"/>
      <c r="K13" s="3"/>
      <c r="L13" s="3"/>
      <c r="M13" s="3" t="s">
        <v>38</v>
      </c>
      <c r="N13" s="3" t="s">
        <v>39</v>
      </c>
      <c r="O13" s="3" t="s">
        <v>40</v>
      </c>
      <c r="P13" s="4" t="s">
        <v>61</v>
      </c>
      <c r="Q13" s="6">
        <v>40000000</v>
      </c>
      <c r="R13" s="6">
        <v>0</v>
      </c>
      <c r="S13" s="6">
        <v>0</v>
      </c>
      <c r="T13" s="6">
        <v>40000000</v>
      </c>
      <c r="U13" s="6">
        <v>0</v>
      </c>
      <c r="V13" s="6">
        <v>0</v>
      </c>
      <c r="W13" s="6">
        <v>40000000</v>
      </c>
      <c r="X13" s="6">
        <v>0</v>
      </c>
      <c r="Y13" s="6">
        <v>0</v>
      </c>
      <c r="Z13" s="6">
        <v>0</v>
      </c>
      <c r="AA13" s="6">
        <v>0</v>
      </c>
    </row>
    <row r="14" spans="1:27" ht="22.5" hidden="1" x14ac:dyDescent="0.25">
      <c r="A14" s="3" t="s">
        <v>33</v>
      </c>
      <c r="B14" s="4" t="s">
        <v>34</v>
      </c>
      <c r="C14" s="5" t="s">
        <v>62</v>
      </c>
      <c r="D14" s="3" t="s">
        <v>36</v>
      </c>
      <c r="E14" s="3" t="s">
        <v>46</v>
      </c>
      <c r="F14" s="3" t="s">
        <v>39</v>
      </c>
      <c r="G14" s="3"/>
      <c r="H14" s="3"/>
      <c r="I14" s="3"/>
      <c r="J14" s="3"/>
      <c r="K14" s="3"/>
      <c r="L14" s="3"/>
      <c r="M14" s="3" t="s">
        <v>38</v>
      </c>
      <c r="N14" s="3" t="s">
        <v>39</v>
      </c>
      <c r="O14" s="3" t="s">
        <v>40</v>
      </c>
      <c r="P14" s="4" t="s">
        <v>63</v>
      </c>
      <c r="Q14" s="6">
        <v>23505000000</v>
      </c>
      <c r="R14" s="6">
        <v>0</v>
      </c>
      <c r="S14" s="6">
        <v>0</v>
      </c>
      <c r="T14" s="6">
        <v>23505000000</v>
      </c>
      <c r="U14" s="6">
        <v>0</v>
      </c>
      <c r="V14" s="6">
        <v>21505000000</v>
      </c>
      <c r="W14" s="6">
        <v>2000000000</v>
      </c>
      <c r="X14" s="6">
        <v>4130531312</v>
      </c>
      <c r="Y14" s="6">
        <v>3947024128</v>
      </c>
      <c r="Z14" s="6">
        <v>3808426908</v>
      </c>
      <c r="AA14" s="6">
        <v>3808426908</v>
      </c>
    </row>
    <row r="15" spans="1:27" ht="22.5" hidden="1" x14ac:dyDescent="0.25">
      <c r="A15" s="3" t="s">
        <v>33</v>
      </c>
      <c r="B15" s="4" t="s">
        <v>34</v>
      </c>
      <c r="C15" s="5" t="s">
        <v>64</v>
      </c>
      <c r="D15" s="3" t="s">
        <v>36</v>
      </c>
      <c r="E15" s="3" t="s">
        <v>65</v>
      </c>
      <c r="F15" s="3" t="s">
        <v>37</v>
      </c>
      <c r="G15" s="3"/>
      <c r="H15" s="3"/>
      <c r="I15" s="3"/>
      <c r="J15" s="3"/>
      <c r="K15" s="3"/>
      <c r="L15" s="3"/>
      <c r="M15" s="3" t="s">
        <v>38</v>
      </c>
      <c r="N15" s="3" t="s">
        <v>39</v>
      </c>
      <c r="O15" s="3" t="s">
        <v>40</v>
      </c>
      <c r="P15" s="4" t="s">
        <v>66</v>
      </c>
      <c r="Q15" s="6">
        <v>2202000000</v>
      </c>
      <c r="R15" s="6">
        <v>0</v>
      </c>
      <c r="S15" s="6">
        <v>0</v>
      </c>
      <c r="T15" s="6">
        <v>2202000000</v>
      </c>
      <c r="U15" s="6">
        <v>0</v>
      </c>
      <c r="V15" s="6">
        <v>2202000000</v>
      </c>
      <c r="W15" s="6">
        <v>0</v>
      </c>
      <c r="X15" s="6">
        <v>790431904</v>
      </c>
      <c r="Y15" s="6">
        <v>790431904</v>
      </c>
      <c r="Z15" s="6">
        <v>790431904</v>
      </c>
      <c r="AA15" s="6">
        <v>790431904</v>
      </c>
    </row>
    <row r="16" spans="1:27" ht="22.5" hidden="1" x14ac:dyDescent="0.25">
      <c r="A16" s="3" t="s">
        <v>33</v>
      </c>
      <c r="B16" s="4" t="s">
        <v>34</v>
      </c>
      <c r="C16" s="5" t="s">
        <v>67</v>
      </c>
      <c r="D16" s="3" t="s">
        <v>36</v>
      </c>
      <c r="E16" s="3" t="s">
        <v>68</v>
      </c>
      <c r="F16" s="3" t="s">
        <v>37</v>
      </c>
      <c r="G16" s="3"/>
      <c r="H16" s="3"/>
      <c r="I16" s="3"/>
      <c r="J16" s="3"/>
      <c r="K16" s="3"/>
      <c r="L16" s="3"/>
      <c r="M16" s="3" t="s">
        <v>38</v>
      </c>
      <c r="N16" s="3" t="s">
        <v>39</v>
      </c>
      <c r="O16" s="3" t="s">
        <v>40</v>
      </c>
      <c r="P16" s="4" t="s">
        <v>69</v>
      </c>
      <c r="Q16" s="6">
        <v>1086000000</v>
      </c>
      <c r="R16" s="6">
        <v>100000000</v>
      </c>
      <c r="S16" s="6">
        <v>0</v>
      </c>
      <c r="T16" s="6">
        <v>1186000000</v>
      </c>
      <c r="U16" s="6">
        <v>0</v>
      </c>
      <c r="V16" s="6">
        <v>1186000000</v>
      </c>
      <c r="W16" s="6">
        <v>0</v>
      </c>
      <c r="X16" s="6">
        <v>1050696816.6900001</v>
      </c>
      <c r="Y16" s="6">
        <v>1048886545.6900001</v>
      </c>
      <c r="Z16" s="6">
        <v>1039629226.6900001</v>
      </c>
      <c r="AA16" s="6">
        <v>1039629226.6900001</v>
      </c>
    </row>
    <row r="17" spans="1:27" ht="22.5" hidden="1" x14ac:dyDescent="0.25">
      <c r="A17" s="3" t="s">
        <v>33</v>
      </c>
      <c r="B17" s="4" t="s">
        <v>34</v>
      </c>
      <c r="C17" s="5" t="s">
        <v>70</v>
      </c>
      <c r="D17" s="3" t="s">
        <v>36</v>
      </c>
      <c r="E17" s="3" t="s">
        <v>68</v>
      </c>
      <c r="F17" s="3" t="s">
        <v>46</v>
      </c>
      <c r="G17" s="3"/>
      <c r="H17" s="3"/>
      <c r="I17" s="3"/>
      <c r="J17" s="3"/>
      <c r="K17" s="3"/>
      <c r="L17" s="3"/>
      <c r="M17" s="3" t="s">
        <v>38</v>
      </c>
      <c r="N17" s="3" t="s">
        <v>39</v>
      </c>
      <c r="O17" s="3" t="s">
        <v>40</v>
      </c>
      <c r="P17" s="4" t="s">
        <v>71</v>
      </c>
      <c r="Q17" s="6">
        <v>8448000</v>
      </c>
      <c r="R17" s="6">
        <v>0</v>
      </c>
      <c r="S17" s="6">
        <v>0</v>
      </c>
      <c r="T17" s="6">
        <v>8448000</v>
      </c>
      <c r="U17" s="6">
        <v>0</v>
      </c>
      <c r="V17" s="6">
        <v>8448000</v>
      </c>
      <c r="W17" s="6">
        <v>0</v>
      </c>
      <c r="X17" s="6">
        <v>976178.62</v>
      </c>
      <c r="Y17" s="6">
        <v>976178.62</v>
      </c>
      <c r="Z17" s="6">
        <v>976178.62</v>
      </c>
      <c r="AA17" s="6">
        <v>976178.62</v>
      </c>
    </row>
    <row r="18" spans="1:27" ht="22.5" hidden="1" x14ac:dyDescent="0.25">
      <c r="A18" s="3" t="s">
        <v>33</v>
      </c>
      <c r="B18" s="4" t="s">
        <v>34</v>
      </c>
      <c r="C18" s="5" t="s">
        <v>72</v>
      </c>
      <c r="D18" s="3" t="s">
        <v>36</v>
      </c>
      <c r="E18" s="3" t="s">
        <v>68</v>
      </c>
      <c r="F18" s="3" t="s">
        <v>49</v>
      </c>
      <c r="G18" s="3" t="s">
        <v>37</v>
      </c>
      <c r="H18" s="3"/>
      <c r="I18" s="3"/>
      <c r="J18" s="3"/>
      <c r="K18" s="3"/>
      <c r="L18" s="3"/>
      <c r="M18" s="3" t="s">
        <v>38</v>
      </c>
      <c r="N18" s="3" t="s">
        <v>73</v>
      </c>
      <c r="O18" s="3" t="s">
        <v>74</v>
      </c>
      <c r="P18" s="4" t="s">
        <v>75</v>
      </c>
      <c r="Q18" s="6">
        <v>2492000000</v>
      </c>
      <c r="R18" s="6">
        <v>0</v>
      </c>
      <c r="S18" s="6">
        <v>0</v>
      </c>
      <c r="T18" s="6">
        <v>2492000000</v>
      </c>
      <c r="U18" s="6">
        <v>0</v>
      </c>
      <c r="V18" s="6">
        <v>0</v>
      </c>
      <c r="W18" s="6">
        <v>2492000000</v>
      </c>
      <c r="X18" s="6">
        <v>0</v>
      </c>
      <c r="Y18" s="6">
        <v>0</v>
      </c>
      <c r="Z18" s="6">
        <v>0</v>
      </c>
      <c r="AA18" s="6">
        <v>0</v>
      </c>
    </row>
    <row r="19" spans="1:27" ht="22.5" hidden="1" x14ac:dyDescent="0.25">
      <c r="A19" s="3" t="s">
        <v>33</v>
      </c>
      <c r="B19" s="4" t="s">
        <v>34</v>
      </c>
      <c r="C19" s="5" t="s">
        <v>76</v>
      </c>
      <c r="D19" s="3" t="s">
        <v>36</v>
      </c>
      <c r="E19" s="3" t="s">
        <v>68</v>
      </c>
      <c r="F19" s="3" t="s">
        <v>49</v>
      </c>
      <c r="G19" s="3" t="s">
        <v>49</v>
      </c>
      <c r="H19" s="3"/>
      <c r="I19" s="3"/>
      <c r="J19" s="3"/>
      <c r="K19" s="3"/>
      <c r="L19" s="3"/>
      <c r="M19" s="3" t="s">
        <v>38</v>
      </c>
      <c r="N19" s="3" t="s">
        <v>39</v>
      </c>
      <c r="O19" s="3" t="s">
        <v>40</v>
      </c>
      <c r="P19" s="4" t="s">
        <v>77</v>
      </c>
      <c r="Q19" s="6">
        <v>30000000</v>
      </c>
      <c r="R19" s="6">
        <v>0</v>
      </c>
      <c r="S19" s="6">
        <v>0</v>
      </c>
      <c r="T19" s="6">
        <v>30000000</v>
      </c>
      <c r="U19" s="6">
        <v>0</v>
      </c>
      <c r="V19" s="6">
        <v>0</v>
      </c>
      <c r="W19" s="6">
        <v>30000000</v>
      </c>
      <c r="X19" s="6">
        <v>0</v>
      </c>
      <c r="Y19" s="6">
        <v>0</v>
      </c>
      <c r="Z19" s="6">
        <v>0</v>
      </c>
      <c r="AA19" s="6">
        <v>0</v>
      </c>
    </row>
    <row r="20" spans="1:27" ht="22.5" hidden="1" x14ac:dyDescent="0.25">
      <c r="A20" s="3" t="s">
        <v>33</v>
      </c>
      <c r="B20" s="4" t="s">
        <v>34</v>
      </c>
      <c r="C20" s="5" t="s">
        <v>78</v>
      </c>
      <c r="D20" s="3" t="s">
        <v>36</v>
      </c>
      <c r="E20" s="3" t="s">
        <v>68</v>
      </c>
      <c r="F20" s="3" t="s">
        <v>79</v>
      </c>
      <c r="G20" s="3"/>
      <c r="H20" s="3"/>
      <c r="I20" s="3"/>
      <c r="J20" s="3"/>
      <c r="K20" s="3"/>
      <c r="L20" s="3"/>
      <c r="M20" s="3" t="s">
        <v>38</v>
      </c>
      <c r="N20" s="3" t="s">
        <v>39</v>
      </c>
      <c r="O20" s="3" t="s">
        <v>40</v>
      </c>
      <c r="P20" s="4" t="s">
        <v>80</v>
      </c>
      <c r="Q20" s="6">
        <v>2000000000</v>
      </c>
      <c r="R20" s="6">
        <v>0</v>
      </c>
      <c r="S20" s="6">
        <v>0</v>
      </c>
      <c r="T20" s="6">
        <v>2000000000</v>
      </c>
      <c r="U20" s="6">
        <v>0</v>
      </c>
      <c r="V20" s="6">
        <v>1995000000</v>
      </c>
      <c r="W20" s="6">
        <v>5000000</v>
      </c>
      <c r="X20" s="6">
        <v>686349743</v>
      </c>
      <c r="Y20" s="6">
        <v>686349743</v>
      </c>
      <c r="Z20" s="6">
        <v>686349743</v>
      </c>
      <c r="AA20" s="6">
        <v>686349743</v>
      </c>
    </row>
    <row r="21" spans="1:27" ht="22.5" hidden="1" x14ac:dyDescent="0.25">
      <c r="A21" s="3" t="s">
        <v>33</v>
      </c>
      <c r="B21" s="4" t="s">
        <v>34</v>
      </c>
      <c r="C21" s="5" t="s">
        <v>81</v>
      </c>
      <c r="D21" s="3" t="s">
        <v>82</v>
      </c>
      <c r="E21" s="3" t="s">
        <v>39</v>
      </c>
      <c r="F21" s="3" t="s">
        <v>49</v>
      </c>
      <c r="G21" s="3" t="s">
        <v>37</v>
      </c>
      <c r="H21" s="3"/>
      <c r="I21" s="3"/>
      <c r="J21" s="3"/>
      <c r="K21" s="3"/>
      <c r="L21" s="3"/>
      <c r="M21" s="3" t="s">
        <v>38</v>
      </c>
      <c r="N21" s="3" t="s">
        <v>73</v>
      </c>
      <c r="O21" s="3" t="s">
        <v>40</v>
      </c>
      <c r="P21" s="4" t="s">
        <v>83</v>
      </c>
      <c r="Q21" s="6">
        <v>15575907408</v>
      </c>
      <c r="R21" s="6">
        <v>0</v>
      </c>
      <c r="S21" s="6">
        <v>0</v>
      </c>
      <c r="T21" s="6">
        <v>15575907408</v>
      </c>
      <c r="U21" s="6">
        <v>0</v>
      </c>
      <c r="V21" s="6">
        <v>0</v>
      </c>
      <c r="W21" s="6">
        <v>15575907408</v>
      </c>
      <c r="X21" s="6">
        <v>0</v>
      </c>
      <c r="Y21" s="6">
        <v>0</v>
      </c>
      <c r="Z21" s="6">
        <v>0</v>
      </c>
      <c r="AA21" s="6">
        <v>0</v>
      </c>
    </row>
    <row r="22" spans="1:27" ht="56.25" x14ac:dyDescent="0.25">
      <c r="A22" s="3" t="s">
        <v>33</v>
      </c>
      <c r="B22" s="4" t="s">
        <v>34</v>
      </c>
      <c r="C22" s="5" t="s">
        <v>84</v>
      </c>
      <c r="D22" s="3" t="s">
        <v>85</v>
      </c>
      <c r="E22" s="3" t="s">
        <v>86</v>
      </c>
      <c r="F22" s="3" t="s">
        <v>87</v>
      </c>
      <c r="G22" s="3" t="s">
        <v>88</v>
      </c>
      <c r="H22" s="3"/>
      <c r="I22" s="3"/>
      <c r="J22" s="3"/>
      <c r="K22" s="3"/>
      <c r="L22" s="3"/>
      <c r="M22" s="3" t="s">
        <v>38</v>
      </c>
      <c r="N22" s="3" t="s">
        <v>73</v>
      </c>
      <c r="O22" s="3" t="s">
        <v>40</v>
      </c>
      <c r="P22" s="4" t="s">
        <v>89</v>
      </c>
      <c r="Q22" s="6">
        <v>30405269427</v>
      </c>
      <c r="R22" s="6">
        <v>0</v>
      </c>
      <c r="S22" s="6">
        <v>6000000000</v>
      </c>
      <c r="T22" s="6">
        <v>24405269427</v>
      </c>
      <c r="U22" s="6">
        <v>0</v>
      </c>
      <c r="V22" s="6">
        <v>23160509280.110001</v>
      </c>
      <c r="W22" s="6">
        <v>1244760146.8900001</v>
      </c>
      <c r="X22" s="6">
        <v>13984182125.17</v>
      </c>
      <c r="Y22" s="6">
        <v>1914430414.24</v>
      </c>
      <c r="Z22" s="6">
        <v>1914430414.24</v>
      </c>
      <c r="AA22" s="6">
        <v>1914430414.24</v>
      </c>
    </row>
    <row r="23" spans="1:27" ht="56.25" x14ac:dyDescent="0.25">
      <c r="A23" s="3" t="s">
        <v>33</v>
      </c>
      <c r="B23" s="4" t="s">
        <v>34</v>
      </c>
      <c r="C23" s="5" t="s">
        <v>84</v>
      </c>
      <c r="D23" s="3" t="s">
        <v>85</v>
      </c>
      <c r="E23" s="3" t="s">
        <v>86</v>
      </c>
      <c r="F23" s="3" t="s">
        <v>87</v>
      </c>
      <c r="G23" s="3" t="s">
        <v>88</v>
      </c>
      <c r="H23" s="3"/>
      <c r="I23" s="3"/>
      <c r="J23" s="3"/>
      <c r="K23" s="3"/>
      <c r="L23" s="3"/>
      <c r="M23" s="3" t="s">
        <v>38</v>
      </c>
      <c r="N23" s="3" t="s">
        <v>90</v>
      </c>
      <c r="O23" s="3" t="s">
        <v>40</v>
      </c>
      <c r="P23" s="4" t="s">
        <v>89</v>
      </c>
      <c r="Q23" s="6">
        <v>0</v>
      </c>
      <c r="R23" s="6">
        <v>6000000000</v>
      </c>
      <c r="S23" s="6">
        <v>0</v>
      </c>
      <c r="T23" s="6">
        <v>6000000000</v>
      </c>
      <c r="U23" s="6">
        <v>0</v>
      </c>
      <c r="V23" s="6">
        <v>0</v>
      </c>
      <c r="W23" s="6">
        <v>6000000000</v>
      </c>
      <c r="X23" s="6">
        <v>0</v>
      </c>
      <c r="Y23" s="6">
        <v>0</v>
      </c>
      <c r="Z23" s="6">
        <v>0</v>
      </c>
      <c r="AA23" s="6">
        <v>0</v>
      </c>
    </row>
    <row r="24" spans="1:27" ht="56.25" x14ac:dyDescent="0.25">
      <c r="A24" s="3" t="s">
        <v>33</v>
      </c>
      <c r="B24" s="4" t="s">
        <v>34</v>
      </c>
      <c r="C24" s="5" t="s">
        <v>91</v>
      </c>
      <c r="D24" s="3" t="s">
        <v>85</v>
      </c>
      <c r="E24" s="3" t="s">
        <v>86</v>
      </c>
      <c r="F24" s="3" t="s">
        <v>87</v>
      </c>
      <c r="G24" s="3" t="s">
        <v>92</v>
      </c>
      <c r="H24" s="3"/>
      <c r="I24" s="3"/>
      <c r="J24" s="3"/>
      <c r="K24" s="3"/>
      <c r="L24" s="3"/>
      <c r="M24" s="3" t="s">
        <v>38</v>
      </c>
      <c r="N24" s="3" t="s">
        <v>73</v>
      </c>
      <c r="O24" s="3" t="s">
        <v>40</v>
      </c>
      <c r="P24" s="4" t="s">
        <v>93</v>
      </c>
      <c r="Q24" s="6">
        <v>35239364103</v>
      </c>
      <c r="R24" s="6">
        <v>0</v>
      </c>
      <c r="S24" s="6">
        <v>19000000000</v>
      </c>
      <c r="T24" s="6">
        <v>16239364103</v>
      </c>
      <c r="U24" s="6">
        <v>0</v>
      </c>
      <c r="V24" s="6">
        <v>2851625769</v>
      </c>
      <c r="W24" s="6">
        <v>13387738334</v>
      </c>
      <c r="X24" s="6">
        <v>2596648723.5999999</v>
      </c>
      <c r="Y24" s="6">
        <v>745898063.10000002</v>
      </c>
      <c r="Z24" s="6">
        <v>724558063.10000002</v>
      </c>
      <c r="AA24" s="6">
        <v>724558063.10000002</v>
      </c>
    </row>
    <row r="25" spans="1:27" ht="56.25" x14ac:dyDescent="0.25">
      <c r="A25" s="3" t="s">
        <v>33</v>
      </c>
      <c r="B25" s="4" t="s">
        <v>34</v>
      </c>
      <c r="C25" s="5" t="s">
        <v>91</v>
      </c>
      <c r="D25" s="3" t="s">
        <v>85</v>
      </c>
      <c r="E25" s="3" t="s">
        <v>86</v>
      </c>
      <c r="F25" s="3" t="s">
        <v>87</v>
      </c>
      <c r="G25" s="3" t="s">
        <v>92</v>
      </c>
      <c r="H25" s="3"/>
      <c r="I25" s="3"/>
      <c r="J25" s="3"/>
      <c r="K25" s="3"/>
      <c r="L25" s="3"/>
      <c r="M25" s="3" t="s">
        <v>38</v>
      </c>
      <c r="N25" s="3" t="s">
        <v>90</v>
      </c>
      <c r="O25" s="3" t="s">
        <v>40</v>
      </c>
      <c r="P25" s="4" t="s">
        <v>93</v>
      </c>
      <c r="Q25" s="6">
        <v>0</v>
      </c>
      <c r="R25" s="6">
        <v>19000000000</v>
      </c>
      <c r="S25" s="6">
        <v>0</v>
      </c>
      <c r="T25" s="6">
        <v>19000000000</v>
      </c>
      <c r="U25" s="6">
        <v>0</v>
      </c>
      <c r="V25" s="6">
        <v>2581000000</v>
      </c>
      <c r="W25" s="6">
        <v>16419000000</v>
      </c>
      <c r="X25" s="6">
        <v>602533333.33000004</v>
      </c>
      <c r="Y25" s="6">
        <v>107866666.66</v>
      </c>
      <c r="Z25" s="6">
        <v>107866666.66</v>
      </c>
      <c r="AA25" s="6">
        <v>107866666.66</v>
      </c>
    </row>
    <row r="26" spans="1:27" ht="33.75" x14ac:dyDescent="0.25">
      <c r="A26" s="3" t="s">
        <v>33</v>
      </c>
      <c r="B26" s="4" t="s">
        <v>34</v>
      </c>
      <c r="C26" s="5" t="s">
        <v>94</v>
      </c>
      <c r="D26" s="3" t="s">
        <v>85</v>
      </c>
      <c r="E26" s="3" t="s">
        <v>86</v>
      </c>
      <c r="F26" s="3" t="s">
        <v>87</v>
      </c>
      <c r="G26" s="3" t="s">
        <v>95</v>
      </c>
      <c r="H26" s="3"/>
      <c r="I26" s="3"/>
      <c r="J26" s="3"/>
      <c r="K26" s="3"/>
      <c r="L26" s="3"/>
      <c r="M26" s="3" t="s">
        <v>38</v>
      </c>
      <c r="N26" s="3" t="s">
        <v>73</v>
      </c>
      <c r="O26" s="3" t="s">
        <v>40</v>
      </c>
      <c r="P26" s="4" t="s">
        <v>96</v>
      </c>
      <c r="Q26" s="6">
        <v>77700975283</v>
      </c>
      <c r="R26" s="6">
        <v>0</v>
      </c>
      <c r="S26" s="6">
        <v>0</v>
      </c>
      <c r="T26" s="6">
        <v>77700975283</v>
      </c>
      <c r="U26" s="6">
        <v>0</v>
      </c>
      <c r="V26" s="6">
        <v>62843261834.089996</v>
      </c>
      <c r="W26" s="6">
        <v>14857713448.91</v>
      </c>
      <c r="X26" s="6">
        <v>27892373515.09</v>
      </c>
      <c r="Y26" s="6">
        <v>3818792758.25</v>
      </c>
      <c r="Z26" s="6">
        <v>3546308139.2199998</v>
      </c>
      <c r="AA26" s="6">
        <v>3546308139.2199998</v>
      </c>
    </row>
    <row r="27" spans="1:27" x14ac:dyDescent="0.25">
      <c r="A27" s="3" t="s">
        <v>1</v>
      </c>
      <c r="B27" s="4" t="s">
        <v>1</v>
      </c>
      <c r="C27" s="5" t="s">
        <v>1</v>
      </c>
      <c r="D27" s="3" t="s">
        <v>1</v>
      </c>
      <c r="E27" s="3" t="s">
        <v>1</v>
      </c>
      <c r="F27" s="3" t="s">
        <v>1</v>
      </c>
      <c r="G27" s="3" t="s">
        <v>1</v>
      </c>
      <c r="H27" s="3" t="s">
        <v>1</v>
      </c>
      <c r="I27" s="3" t="s">
        <v>1</v>
      </c>
      <c r="J27" s="3" t="s">
        <v>1</v>
      </c>
      <c r="K27" s="3" t="s">
        <v>1</v>
      </c>
      <c r="L27" s="3" t="s">
        <v>1</v>
      </c>
      <c r="M27" s="3" t="s">
        <v>1</v>
      </c>
      <c r="N27" s="3" t="s">
        <v>1</v>
      </c>
      <c r="O27" s="3" t="s">
        <v>1</v>
      </c>
      <c r="P27" s="4" t="s">
        <v>1</v>
      </c>
      <c r="Q27" s="6">
        <v>1071882596221</v>
      </c>
      <c r="R27" s="6">
        <v>112127000000</v>
      </c>
      <c r="S27" s="6">
        <v>112127000000</v>
      </c>
      <c r="T27" s="9">
        <f>SUM(T22:T26)</f>
        <v>143345608813</v>
      </c>
      <c r="U27" s="9">
        <f t="shared" ref="U27:AA27" si="1">SUM(U22:U26)</f>
        <v>0</v>
      </c>
      <c r="V27" s="9">
        <f t="shared" si="1"/>
        <v>91436396883.199997</v>
      </c>
      <c r="W27" s="9">
        <f t="shared" si="1"/>
        <v>51909211929.800003</v>
      </c>
      <c r="X27" s="9">
        <f t="shared" si="1"/>
        <v>45075737697.190002</v>
      </c>
      <c r="Y27" s="9">
        <f t="shared" si="1"/>
        <v>6586987902.25</v>
      </c>
      <c r="Z27" s="9">
        <f t="shared" si="1"/>
        <v>6293163283.2199993</v>
      </c>
      <c r="AA27" s="9">
        <f t="shared" si="1"/>
        <v>6293163283.2199993</v>
      </c>
    </row>
    <row r="28" spans="1:27" x14ac:dyDescent="0.25">
      <c r="A28" s="3" t="s">
        <v>1</v>
      </c>
      <c r="B28" s="7" t="s">
        <v>1</v>
      </c>
      <c r="C28" s="5" t="s">
        <v>1</v>
      </c>
      <c r="D28" s="3" t="s">
        <v>1</v>
      </c>
      <c r="E28" s="3" t="s">
        <v>1</v>
      </c>
      <c r="F28" s="3" t="s">
        <v>1</v>
      </c>
      <c r="G28" s="3" t="s">
        <v>1</v>
      </c>
      <c r="H28" s="3" t="s">
        <v>1</v>
      </c>
      <c r="I28" s="3" t="s">
        <v>1</v>
      </c>
      <c r="J28" s="3" t="s">
        <v>1</v>
      </c>
      <c r="K28" s="3" t="s">
        <v>1</v>
      </c>
      <c r="L28" s="3" t="s">
        <v>1</v>
      </c>
      <c r="M28" s="3" t="s">
        <v>1</v>
      </c>
      <c r="N28" s="3" t="s">
        <v>1</v>
      </c>
      <c r="O28" s="3" t="s">
        <v>1</v>
      </c>
      <c r="P28" s="4" t="s">
        <v>1</v>
      </c>
      <c r="Q28" s="8" t="s">
        <v>1</v>
      </c>
      <c r="R28" s="8" t="s">
        <v>1</v>
      </c>
      <c r="S28" s="8" t="s">
        <v>1</v>
      </c>
      <c r="T28" s="8" t="s">
        <v>1</v>
      </c>
      <c r="U28" s="8" t="s">
        <v>1</v>
      </c>
      <c r="V28" s="8" t="s">
        <v>1</v>
      </c>
      <c r="W28" s="8" t="s">
        <v>1</v>
      </c>
      <c r="X28" s="8" t="s">
        <v>1</v>
      </c>
      <c r="Y28" s="8" t="s">
        <v>1</v>
      </c>
      <c r="Z28" s="8" t="s">
        <v>1</v>
      </c>
      <c r="AA28" s="8" t="s">
        <v>1</v>
      </c>
    </row>
    <row r="29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30 JUNIO 2023</vt:lpstr>
      <vt:lpstr>Inf. Ejec DCTO a junio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PGN</dc:creator>
  <cp:lastModifiedBy>Carlos Mauricio Moreno Ramirez</cp:lastModifiedBy>
  <cp:lastPrinted>2023-07-12T19:11:55Z</cp:lastPrinted>
  <dcterms:created xsi:type="dcterms:W3CDTF">2023-07-03T20:27:29Z</dcterms:created>
  <dcterms:modified xsi:type="dcterms:W3CDTF">2023-07-12T19:12:35Z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