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3\Reportes_de_ejecucion_2023\"/>
    </mc:Choice>
  </mc:AlternateContent>
  <xr:revisionPtr revIDLastSave="0" documentId="13_ncr:1_{749F41E1-B3E4-44E1-A722-8672BF1C58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1 JULIO 2023" sheetId="1" r:id="rId1"/>
  </sheets>
  <definedNames>
    <definedName name="_xlnm.Print_Area" localSheetId="0">'31 JULIO 2023'!$A$1:$R$34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1" l="1"/>
  <c r="P33" i="1"/>
  <c r="O33" i="1"/>
  <c r="M33" i="1"/>
  <c r="L33" i="1"/>
  <c r="K33" i="1"/>
  <c r="J33" i="1"/>
  <c r="I33" i="1"/>
  <c r="H33" i="1"/>
  <c r="G33" i="1"/>
  <c r="F33" i="1"/>
  <c r="Q27" i="1"/>
  <c r="P27" i="1"/>
  <c r="O27" i="1"/>
  <c r="M27" i="1"/>
  <c r="L27" i="1"/>
  <c r="K27" i="1"/>
  <c r="J27" i="1"/>
  <c r="I27" i="1"/>
  <c r="H27" i="1"/>
  <c r="G27" i="1"/>
  <c r="F27" i="1"/>
  <c r="Q24" i="1"/>
  <c r="P24" i="1"/>
  <c r="O24" i="1"/>
  <c r="M24" i="1"/>
  <c r="L24" i="1"/>
  <c r="K24" i="1"/>
  <c r="J24" i="1"/>
  <c r="I24" i="1"/>
  <c r="H24" i="1"/>
  <c r="G24" i="1"/>
  <c r="F24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1" i="1"/>
  <c r="P11" i="1"/>
  <c r="O11" i="1"/>
  <c r="M11" i="1"/>
  <c r="L11" i="1"/>
  <c r="K11" i="1"/>
  <c r="J11" i="1"/>
  <c r="I11" i="1"/>
  <c r="H11" i="1"/>
  <c r="G11" i="1"/>
  <c r="F11" i="1"/>
  <c r="Q9" i="1"/>
  <c r="P9" i="1"/>
  <c r="O9" i="1"/>
  <c r="M9" i="1"/>
  <c r="L9" i="1"/>
  <c r="K9" i="1"/>
  <c r="J9" i="1"/>
  <c r="I9" i="1"/>
  <c r="H9" i="1"/>
  <c r="G9" i="1"/>
  <c r="F9" i="1"/>
  <c r="R6" i="1"/>
  <c r="R7" i="1"/>
  <c r="R8" i="1"/>
  <c r="R10" i="1"/>
  <c r="R12" i="1"/>
  <c r="R13" i="1"/>
  <c r="R14" i="1"/>
  <c r="R15" i="1"/>
  <c r="R17" i="1"/>
  <c r="R19" i="1"/>
  <c r="R20" i="1"/>
  <c r="R21" i="1"/>
  <c r="R22" i="1"/>
  <c r="R23" i="1"/>
  <c r="R26" i="1"/>
  <c r="R28" i="1"/>
  <c r="R29" i="1"/>
  <c r="R30" i="1"/>
  <c r="R31" i="1"/>
  <c r="R32" i="1"/>
  <c r="R5" i="1"/>
  <c r="N6" i="1"/>
  <c r="N7" i="1"/>
  <c r="N8" i="1"/>
  <c r="N10" i="1"/>
  <c r="N12" i="1"/>
  <c r="N13" i="1"/>
  <c r="N14" i="1"/>
  <c r="N15" i="1"/>
  <c r="N17" i="1"/>
  <c r="N19" i="1"/>
  <c r="N20" i="1"/>
  <c r="N21" i="1"/>
  <c r="N22" i="1"/>
  <c r="N23" i="1"/>
  <c r="N26" i="1"/>
  <c r="N28" i="1"/>
  <c r="N29" i="1"/>
  <c r="N30" i="1"/>
  <c r="N31" i="1"/>
  <c r="N32" i="1"/>
  <c r="N5" i="1"/>
  <c r="J34" i="1" l="1"/>
  <c r="M34" i="1"/>
  <c r="N33" i="1"/>
  <c r="R33" i="1"/>
  <c r="N27" i="1"/>
  <c r="F25" i="1"/>
  <c r="F34" i="1" s="1"/>
  <c r="J25" i="1"/>
  <c r="R27" i="1"/>
  <c r="R9" i="1"/>
  <c r="H25" i="1"/>
  <c r="H34" i="1" s="1"/>
  <c r="L25" i="1"/>
  <c r="L34" i="1" s="1"/>
  <c r="Q25" i="1"/>
  <c r="Q34" i="1" s="1"/>
  <c r="R34" i="1" s="1"/>
  <c r="G25" i="1"/>
  <c r="G34" i="1" s="1"/>
  <c r="P25" i="1"/>
  <c r="P34" i="1" s="1"/>
  <c r="I25" i="1"/>
  <c r="I34" i="1" s="1"/>
  <c r="M25" i="1"/>
  <c r="K25" i="1"/>
  <c r="K34" i="1" s="1"/>
  <c r="O25" i="1"/>
  <c r="O34" i="1" s="1"/>
  <c r="N24" i="1"/>
  <c r="R24" i="1"/>
  <c r="N18" i="1"/>
  <c r="R18" i="1"/>
  <c r="N9" i="1"/>
  <c r="N16" i="1"/>
  <c r="R16" i="1"/>
  <c r="N11" i="1"/>
  <c r="R11" i="1"/>
  <c r="N34" i="1" l="1"/>
  <c r="R25" i="1"/>
  <c r="N25" i="1"/>
</calcChain>
</file>

<file path=xl/sharedStrings.xml><?xml version="1.0" encoding="utf-8"?>
<sst xmlns="http://schemas.openxmlformats.org/spreadsheetml/2006/main" count="174" uniqueCount="76">
  <si>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</si>
  <si>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</si>
  <si>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</si>
  <si>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</si>
  <si>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</si>
  <si>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</si>
  <si>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</si>
  <si>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</si>
  <si>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</si>
  <si>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</si>
  <si>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</si>
  <si>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</si>
  <si>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</si>
  <si>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</si>
  <si>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</si>
  <si>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</si>
  <si>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</si>
  <si>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</si>
  <si>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</si>
  <si>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</si>
  <si>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</si>
  <si>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</si>
  <si>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</si>
  <si>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</si>
  <si>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</si>
  <si>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</si>
  <si>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</si>
  <si>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</si>
  <si>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</si>
  <si>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</si>
  <si>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</si>
  <si>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</si>
  <si>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</si>
  <si>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</si>
  <si>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</si>
  <si>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</si>
  <si>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</si>
  <si>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</si>
  <si>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</si>
  <si>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</si>
  <si>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</si>
  <si>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</si>
  <si>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</si>
  <si>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</si>
  <si>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</si>
  <si>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</si>
  <si>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</si>
  <si>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</si>
  <si>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</si>
  <si>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</si>
  <si>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</si>
  <si>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</si>
  <si>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</si>
  <si>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</si>
  <si>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</si>
  <si>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</si>
  <si>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</si>
  <si>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</si>
  <si>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14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</si>
  <si>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</si>
  <si>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</si>
  <si>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</si>
  <si>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</si>
  <si>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</si>
  <si>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</si>
  <si>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</si>
  <si>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</si>
  <si>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</si>
  <si>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</si>
  <si>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</si>
  <si>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</si>
  <si>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</si>
  <si>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</si>
  <si>
    <t>Entidad:</t>
  </si>
  <si>
    <t>PROCURADURIA GENERAL DE LA NACIÓN - GESTION GENERAL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</si>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</sst>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43" fontId="2" fillId="0" borderId="1" xfId="1" applyFont="1" applyBorder="1" applyAlignment="1">
      <alignment horizontal="righ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0" fontId="3" fillId="2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7.7109375" style="5" customWidth="1"/>
    <col min="15" max="17" width="18.85546875" style="5" customWidth="1"/>
    <col min="18" max="18" width="7.7109375" style="5" customWidth="1"/>
    <col min="19" max="16384" width="11.42578125" style="5"/>
  </cols>
  <sheetData>
    <row r="1" spans="1:18" x14ac:dyDescent="0.2">
      <c r="A1" s="23" t="s">
        <v>0</v>
      </c>
      <c r="B1" s="4" t="s">
        <v>1</v>
      </c>
      <c r="C1" s="24">
        <v>2023</v>
      </c>
      <c r="D1" s="4"/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23" t="s">
        <v>73</v>
      </c>
      <c r="B2" s="4" t="s">
        <v>1</v>
      </c>
      <c r="C2" s="24" t="s">
        <v>74</v>
      </c>
      <c r="D2" s="4"/>
      <c r="E2" s="4"/>
      <c r="F2" s="4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23" t="s">
        <v>2</v>
      </c>
      <c r="B3" s="4" t="s">
        <v>1</v>
      </c>
      <c r="C3" s="24" t="s">
        <v>75</v>
      </c>
      <c r="D3" s="4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63</v>
      </c>
      <c r="O4" s="8" t="s">
        <v>16</v>
      </c>
      <c r="P4" s="8" t="s">
        <v>17</v>
      </c>
      <c r="Q4" s="8" t="s">
        <v>18</v>
      </c>
      <c r="R4" s="8" t="s">
        <v>63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6">
        <v>390480000000</v>
      </c>
      <c r="G5" s="6">
        <v>46726000000</v>
      </c>
      <c r="H5" s="6">
        <v>0</v>
      </c>
      <c r="I5" s="6">
        <v>437206000000</v>
      </c>
      <c r="J5" s="6">
        <v>0</v>
      </c>
      <c r="K5" s="6">
        <v>437206000000</v>
      </c>
      <c r="L5" s="6">
        <v>0</v>
      </c>
      <c r="M5" s="6">
        <v>251123251011.29999</v>
      </c>
      <c r="N5" s="7">
        <f>M5/I5</f>
        <v>0.57438198700681142</v>
      </c>
      <c r="O5" s="6">
        <v>244220522763.29999</v>
      </c>
      <c r="P5" s="6">
        <v>244220522763.29999</v>
      </c>
      <c r="Q5" s="6">
        <v>244220522763.29999</v>
      </c>
      <c r="R5" s="7">
        <f>Q5/I5</f>
        <v>0.55859371271963332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6">
        <v>176467000000</v>
      </c>
      <c r="G6" s="6">
        <v>16904000000</v>
      </c>
      <c r="H6" s="6">
        <v>0</v>
      </c>
      <c r="I6" s="6">
        <v>193371000000</v>
      </c>
      <c r="J6" s="6">
        <v>0</v>
      </c>
      <c r="K6" s="6">
        <v>193371000000</v>
      </c>
      <c r="L6" s="6">
        <v>0</v>
      </c>
      <c r="M6" s="6">
        <v>97699139627</v>
      </c>
      <c r="N6" s="7">
        <f t="shared" ref="N6:N34" si="0">M6/I6</f>
        <v>0.50524194231296315</v>
      </c>
      <c r="O6" s="6">
        <v>97699138327</v>
      </c>
      <c r="P6" s="6">
        <v>97699138327</v>
      </c>
      <c r="Q6" s="6">
        <v>97699138327</v>
      </c>
      <c r="R6" s="7">
        <f t="shared" ref="R6:R34" si="1">Q6/I6</f>
        <v>0.50524193559013497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6">
        <v>173782000000</v>
      </c>
      <c r="G7" s="6">
        <v>1790000000</v>
      </c>
      <c r="H7" s="6">
        <v>0</v>
      </c>
      <c r="I7" s="6">
        <v>175572000000</v>
      </c>
      <c r="J7" s="6">
        <v>0</v>
      </c>
      <c r="K7" s="6">
        <v>175572000000</v>
      </c>
      <c r="L7" s="6">
        <v>0</v>
      </c>
      <c r="M7" s="6">
        <v>112316920878.7</v>
      </c>
      <c r="N7" s="7">
        <f t="shared" si="0"/>
        <v>0.63972000591609135</v>
      </c>
      <c r="O7" s="6">
        <v>101797789630.7</v>
      </c>
      <c r="P7" s="6">
        <v>101797789630.7</v>
      </c>
      <c r="Q7" s="6">
        <v>101797789630.7</v>
      </c>
      <c r="R7" s="7">
        <f t="shared" si="1"/>
        <v>0.57980651602020816</v>
      </c>
    </row>
    <row r="8" spans="1:18" ht="33.75" x14ac:dyDescent="0.2">
      <c r="A8" s="1" t="s">
        <v>28</v>
      </c>
      <c r="B8" s="2" t="s">
        <v>20</v>
      </c>
      <c r="C8" s="2" t="s">
        <v>21</v>
      </c>
      <c r="D8" s="2" t="s">
        <v>22</v>
      </c>
      <c r="E8" s="3" t="s">
        <v>29</v>
      </c>
      <c r="F8" s="6">
        <v>95446000000</v>
      </c>
      <c r="G8" s="6">
        <v>0</v>
      </c>
      <c r="H8" s="6">
        <v>87027000000</v>
      </c>
      <c r="I8" s="6">
        <v>8419000000</v>
      </c>
      <c r="J8" s="6">
        <v>8419000000</v>
      </c>
      <c r="K8" s="6">
        <v>0</v>
      </c>
      <c r="L8" s="6">
        <v>0</v>
      </c>
      <c r="M8" s="6">
        <v>0</v>
      </c>
      <c r="N8" s="7">
        <f t="shared" si="0"/>
        <v>0</v>
      </c>
      <c r="O8" s="6">
        <v>0</v>
      </c>
      <c r="P8" s="6">
        <v>0</v>
      </c>
      <c r="Q8" s="6">
        <v>0</v>
      </c>
      <c r="R8" s="7">
        <f t="shared" si="1"/>
        <v>0</v>
      </c>
    </row>
    <row r="9" spans="1:18" x14ac:dyDescent="0.2">
      <c r="A9" s="9"/>
      <c r="B9" s="10"/>
      <c r="C9" s="10"/>
      <c r="D9" s="10"/>
      <c r="E9" s="11" t="s">
        <v>64</v>
      </c>
      <c r="F9" s="12">
        <f>SUM(F5:F8)</f>
        <v>836175000000</v>
      </c>
      <c r="G9" s="13">
        <f t="shared" ref="G9:Q9" si="2">SUM(G5:G8)</f>
        <v>65420000000</v>
      </c>
      <c r="H9" s="13">
        <f t="shared" si="2"/>
        <v>87027000000</v>
      </c>
      <c r="I9" s="12">
        <f t="shared" si="2"/>
        <v>814568000000</v>
      </c>
      <c r="J9" s="13">
        <f t="shared" si="2"/>
        <v>8419000000</v>
      </c>
      <c r="K9" s="12">
        <f t="shared" si="2"/>
        <v>806149000000</v>
      </c>
      <c r="L9" s="12">
        <f t="shared" si="2"/>
        <v>0</v>
      </c>
      <c r="M9" s="12">
        <f>SUM(M5:M8)</f>
        <v>461139311517</v>
      </c>
      <c r="N9" s="14">
        <f t="shared" si="0"/>
        <v>0.56611518193324561</v>
      </c>
      <c r="O9" s="12">
        <f t="shared" si="2"/>
        <v>443717450721</v>
      </c>
      <c r="P9" s="12">
        <f t="shared" si="2"/>
        <v>443717450721</v>
      </c>
      <c r="Q9" s="12">
        <f t="shared" si="2"/>
        <v>443717450721</v>
      </c>
      <c r="R9" s="14">
        <f t="shared" si="1"/>
        <v>0.54472732874480712</v>
      </c>
    </row>
    <row r="10" spans="1:18" ht="22.5" x14ac:dyDescent="0.2">
      <c r="A10" s="1" t="s">
        <v>30</v>
      </c>
      <c r="B10" s="2" t="s">
        <v>20</v>
      </c>
      <c r="C10" s="2" t="s">
        <v>21</v>
      </c>
      <c r="D10" s="2" t="s">
        <v>22</v>
      </c>
      <c r="E10" s="3" t="s">
        <v>31</v>
      </c>
      <c r="F10" s="6">
        <v>43138168000</v>
      </c>
      <c r="G10" s="6">
        <v>21607000000</v>
      </c>
      <c r="H10" s="6">
        <v>100000000</v>
      </c>
      <c r="I10" s="6">
        <v>64645168000</v>
      </c>
      <c r="J10" s="6">
        <v>0</v>
      </c>
      <c r="K10" s="6">
        <v>60138024146.019997</v>
      </c>
      <c r="L10" s="6">
        <v>4507143853.9799995</v>
      </c>
      <c r="M10" s="6">
        <v>49681523839.529999</v>
      </c>
      <c r="N10" s="7">
        <f t="shared" si="0"/>
        <v>0.76852648661273493</v>
      </c>
      <c r="O10" s="6">
        <v>28394719473.16</v>
      </c>
      <c r="P10" s="6">
        <v>28269491614.77</v>
      </c>
      <c r="Q10" s="6">
        <v>27881828395.77</v>
      </c>
      <c r="R10" s="7">
        <f t="shared" si="1"/>
        <v>0.43130568391082225</v>
      </c>
    </row>
    <row r="11" spans="1:18" ht="22.5" x14ac:dyDescent="0.2">
      <c r="A11" s="9"/>
      <c r="B11" s="10"/>
      <c r="C11" s="10"/>
      <c r="D11" s="10"/>
      <c r="E11" s="11" t="s">
        <v>65</v>
      </c>
      <c r="F11" s="12">
        <f>SUM(F10)</f>
        <v>43138168000</v>
      </c>
      <c r="G11" s="12">
        <f t="shared" ref="G11:Q11" si="3">SUM(G10)</f>
        <v>21607000000</v>
      </c>
      <c r="H11" s="12">
        <f t="shared" si="3"/>
        <v>100000000</v>
      </c>
      <c r="I11" s="12">
        <f t="shared" si="3"/>
        <v>64645168000</v>
      </c>
      <c r="J11" s="12">
        <f t="shared" si="3"/>
        <v>0</v>
      </c>
      <c r="K11" s="12">
        <f t="shared" si="3"/>
        <v>60138024146.019997</v>
      </c>
      <c r="L11" s="12">
        <f t="shared" si="3"/>
        <v>4507143853.9799995</v>
      </c>
      <c r="M11" s="12">
        <f>SUM(M10)</f>
        <v>49681523839.529999</v>
      </c>
      <c r="N11" s="14">
        <f t="shared" si="0"/>
        <v>0.76852648661273493</v>
      </c>
      <c r="O11" s="12">
        <f t="shared" si="3"/>
        <v>28394719473.16</v>
      </c>
      <c r="P11" s="12">
        <f t="shared" si="3"/>
        <v>28269491614.77</v>
      </c>
      <c r="Q11" s="12">
        <f t="shared" si="3"/>
        <v>27881828395.77</v>
      </c>
      <c r="R11" s="14">
        <f t="shared" si="1"/>
        <v>0.43130568391082225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6">
        <v>310464000</v>
      </c>
      <c r="G12" s="6">
        <v>0</v>
      </c>
      <c r="H12" s="6">
        <v>0</v>
      </c>
      <c r="I12" s="6">
        <v>310464000</v>
      </c>
      <c r="J12" s="6">
        <v>0</v>
      </c>
      <c r="K12" s="6">
        <v>310464000</v>
      </c>
      <c r="L12" s="6">
        <v>0</v>
      </c>
      <c r="M12" s="6">
        <v>310464000</v>
      </c>
      <c r="N12" s="7">
        <f t="shared" si="0"/>
        <v>1</v>
      </c>
      <c r="O12" s="6">
        <v>310464000</v>
      </c>
      <c r="P12" s="6">
        <v>310464000</v>
      </c>
      <c r="Q12" s="6">
        <v>310464000</v>
      </c>
      <c r="R12" s="7">
        <f t="shared" si="1"/>
        <v>1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6">
        <v>1974000000</v>
      </c>
      <c r="G13" s="6">
        <v>0</v>
      </c>
      <c r="H13" s="6">
        <v>0</v>
      </c>
      <c r="I13" s="6">
        <v>1974000000</v>
      </c>
      <c r="J13" s="6">
        <v>0</v>
      </c>
      <c r="K13" s="6">
        <v>1974000000</v>
      </c>
      <c r="L13" s="6">
        <v>0</v>
      </c>
      <c r="M13" s="6">
        <v>1318990898</v>
      </c>
      <c r="N13" s="7">
        <f t="shared" si="0"/>
        <v>0.66818181256332321</v>
      </c>
      <c r="O13" s="6">
        <v>1238832268</v>
      </c>
      <c r="P13" s="6">
        <v>1238832268</v>
      </c>
      <c r="Q13" s="6">
        <v>1238832268</v>
      </c>
      <c r="R13" s="7">
        <f t="shared" si="1"/>
        <v>0.62757460385005071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6">
        <v>40000000</v>
      </c>
      <c r="G14" s="6">
        <v>0</v>
      </c>
      <c r="H14" s="6">
        <v>0</v>
      </c>
      <c r="I14" s="6">
        <v>40000000</v>
      </c>
      <c r="J14" s="6">
        <v>0</v>
      </c>
      <c r="K14" s="6">
        <v>6400000</v>
      </c>
      <c r="L14" s="6">
        <v>33600000</v>
      </c>
      <c r="M14" s="6">
        <v>0</v>
      </c>
      <c r="N14" s="7">
        <f t="shared" si="0"/>
        <v>0</v>
      </c>
      <c r="O14" s="6">
        <v>0</v>
      </c>
      <c r="P14" s="6">
        <v>0</v>
      </c>
      <c r="Q14" s="6">
        <v>0</v>
      </c>
      <c r="R14" s="7">
        <f t="shared" si="1"/>
        <v>0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6">
        <v>23505000000</v>
      </c>
      <c r="G15" s="6">
        <v>0</v>
      </c>
      <c r="H15" s="6">
        <v>0</v>
      </c>
      <c r="I15" s="6">
        <v>23505000000</v>
      </c>
      <c r="J15" s="6">
        <v>0</v>
      </c>
      <c r="K15" s="6">
        <v>21505000000</v>
      </c>
      <c r="L15" s="6">
        <v>2000000000</v>
      </c>
      <c r="M15" s="6">
        <v>5218856119.75</v>
      </c>
      <c r="N15" s="7">
        <f t="shared" si="0"/>
        <v>0.2220317430227611</v>
      </c>
      <c r="O15" s="6">
        <v>5141595432</v>
      </c>
      <c r="P15" s="6">
        <v>4968196564</v>
      </c>
      <c r="Q15" s="6">
        <v>4945084923</v>
      </c>
      <c r="R15" s="7">
        <f t="shared" si="1"/>
        <v>0.21038438302488832</v>
      </c>
    </row>
    <row r="16" spans="1:18" x14ac:dyDescent="0.2">
      <c r="A16" s="9"/>
      <c r="B16" s="10"/>
      <c r="C16" s="10"/>
      <c r="D16" s="10"/>
      <c r="E16" s="11" t="s">
        <v>66</v>
      </c>
      <c r="F16" s="12">
        <f>SUM(F12:F15)</f>
        <v>25829464000</v>
      </c>
      <c r="G16" s="12">
        <f t="shared" ref="G16:Q16" si="4">SUM(G12:G15)</f>
        <v>0</v>
      </c>
      <c r="H16" s="12">
        <f t="shared" si="4"/>
        <v>0</v>
      </c>
      <c r="I16" s="12">
        <f t="shared" si="4"/>
        <v>25829464000</v>
      </c>
      <c r="J16" s="12">
        <f t="shared" si="4"/>
        <v>0</v>
      </c>
      <c r="K16" s="12">
        <f t="shared" si="4"/>
        <v>23795864000</v>
      </c>
      <c r="L16" s="12">
        <f t="shared" si="4"/>
        <v>2033600000</v>
      </c>
      <c r="M16" s="12">
        <f>SUM(M12:M15)</f>
        <v>6848311017.75</v>
      </c>
      <c r="N16" s="14">
        <f>M16/I16</f>
        <v>0.26513562254911677</v>
      </c>
      <c r="O16" s="12">
        <f t="shared" si="4"/>
        <v>6690891700</v>
      </c>
      <c r="P16" s="12">
        <f t="shared" si="4"/>
        <v>6517492832</v>
      </c>
      <c r="Q16" s="12">
        <f t="shared" si="4"/>
        <v>6494381191</v>
      </c>
      <c r="R16" s="14">
        <f>Q16/I16</f>
        <v>0.25143306074798921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812739304</v>
      </c>
      <c r="N17" s="7">
        <f t="shared" si="0"/>
        <v>0.36909141871026341</v>
      </c>
      <c r="O17" s="6">
        <v>812739304</v>
      </c>
      <c r="P17" s="6">
        <v>812739304</v>
      </c>
      <c r="Q17" s="6">
        <v>812739304</v>
      </c>
      <c r="R17" s="7">
        <f t="shared" si="1"/>
        <v>0.36909141871026341</v>
      </c>
    </row>
    <row r="18" spans="1:18" x14ac:dyDescent="0.2">
      <c r="A18" s="9"/>
      <c r="B18" s="10"/>
      <c r="C18" s="10"/>
      <c r="D18" s="10"/>
      <c r="E18" s="11" t="s">
        <v>67</v>
      </c>
      <c r="F18" s="12">
        <f>SUM(F17)</f>
        <v>2202000000</v>
      </c>
      <c r="G18" s="12">
        <f t="shared" ref="G18:Q18" si="5">SUM(G17)</f>
        <v>0</v>
      </c>
      <c r="H18" s="12">
        <f t="shared" si="5"/>
        <v>0</v>
      </c>
      <c r="I18" s="12">
        <f t="shared" si="5"/>
        <v>2202000000</v>
      </c>
      <c r="J18" s="12">
        <f t="shared" si="5"/>
        <v>0</v>
      </c>
      <c r="K18" s="12">
        <f t="shared" si="5"/>
        <v>2202000000</v>
      </c>
      <c r="L18" s="12">
        <f t="shared" si="5"/>
        <v>0</v>
      </c>
      <c r="M18" s="12">
        <f t="shared" si="5"/>
        <v>812739304</v>
      </c>
      <c r="N18" s="14">
        <f t="shared" si="0"/>
        <v>0.36909141871026341</v>
      </c>
      <c r="O18" s="12">
        <f t="shared" si="5"/>
        <v>812739304</v>
      </c>
      <c r="P18" s="12">
        <f t="shared" si="5"/>
        <v>812739304</v>
      </c>
      <c r="Q18" s="12">
        <f t="shared" si="5"/>
        <v>812739304</v>
      </c>
      <c r="R18" s="14">
        <f t="shared" si="1"/>
        <v>0.36909141871026341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6">
        <v>1086000000</v>
      </c>
      <c r="G19" s="6">
        <v>100000000</v>
      </c>
      <c r="H19" s="6">
        <v>0</v>
      </c>
      <c r="I19" s="6">
        <v>1186000000</v>
      </c>
      <c r="J19" s="6">
        <v>0</v>
      </c>
      <c r="K19" s="6">
        <v>1186000000</v>
      </c>
      <c r="L19" s="6">
        <v>0</v>
      </c>
      <c r="M19" s="6">
        <v>1079180918.52</v>
      </c>
      <c r="N19" s="7">
        <f t="shared" si="0"/>
        <v>0.90993332084317036</v>
      </c>
      <c r="O19" s="6">
        <v>1079180918.52</v>
      </c>
      <c r="P19" s="6">
        <v>1073809810.51</v>
      </c>
      <c r="Q19" s="6">
        <v>1073106975.51</v>
      </c>
      <c r="R19" s="7">
        <f t="shared" si="1"/>
        <v>0.90481195236930856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6">
        <v>8448000</v>
      </c>
      <c r="G20" s="6">
        <v>0</v>
      </c>
      <c r="H20" s="6">
        <v>0</v>
      </c>
      <c r="I20" s="6">
        <v>8448000</v>
      </c>
      <c r="J20" s="6">
        <v>0</v>
      </c>
      <c r="K20" s="6">
        <v>8448000</v>
      </c>
      <c r="L20" s="6">
        <v>0</v>
      </c>
      <c r="M20" s="6">
        <v>1153845.46</v>
      </c>
      <c r="N20" s="7">
        <f t="shared" si="0"/>
        <v>0.13658208570075758</v>
      </c>
      <c r="O20" s="6">
        <v>1153845.46</v>
      </c>
      <c r="P20" s="6">
        <v>1153845.46</v>
      </c>
      <c r="Q20" s="6">
        <v>1153845.46</v>
      </c>
      <c r="R20" s="7">
        <f t="shared" si="1"/>
        <v>0.13658208570075758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6">
        <v>2492000000</v>
      </c>
      <c r="G21" s="6">
        <v>0</v>
      </c>
      <c r="H21" s="6">
        <v>0</v>
      </c>
      <c r="I21" s="6">
        <v>2492000000</v>
      </c>
      <c r="J21" s="6">
        <v>0</v>
      </c>
      <c r="K21" s="6">
        <v>0</v>
      </c>
      <c r="L21" s="6">
        <v>2492000000</v>
      </c>
      <c r="M21" s="6">
        <v>0</v>
      </c>
      <c r="N21" s="7">
        <f t="shared" si="0"/>
        <v>0</v>
      </c>
      <c r="O21" s="6">
        <v>0</v>
      </c>
      <c r="P21" s="6">
        <v>0</v>
      </c>
      <c r="Q21" s="6">
        <v>0</v>
      </c>
      <c r="R21" s="7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6">
        <v>30000000</v>
      </c>
      <c r="G22" s="6">
        <v>0</v>
      </c>
      <c r="H22" s="6">
        <v>0</v>
      </c>
      <c r="I22" s="6">
        <v>30000000</v>
      </c>
      <c r="J22" s="6">
        <v>0</v>
      </c>
      <c r="K22" s="6">
        <v>0</v>
      </c>
      <c r="L22" s="6">
        <v>30000000</v>
      </c>
      <c r="M22" s="6">
        <v>0</v>
      </c>
      <c r="N22" s="7">
        <f t="shared" si="0"/>
        <v>0</v>
      </c>
      <c r="O22" s="6">
        <v>0</v>
      </c>
      <c r="P22" s="6">
        <v>0</v>
      </c>
      <c r="Q22" s="6">
        <v>0</v>
      </c>
      <c r="R22" s="7">
        <f t="shared" si="1"/>
        <v>0</v>
      </c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6">
        <v>2000000000</v>
      </c>
      <c r="G23" s="6">
        <v>0</v>
      </c>
      <c r="H23" s="6">
        <v>0</v>
      </c>
      <c r="I23" s="6">
        <v>2000000000</v>
      </c>
      <c r="J23" s="6">
        <v>0</v>
      </c>
      <c r="K23" s="6">
        <v>1995000000</v>
      </c>
      <c r="L23" s="6">
        <v>5000000</v>
      </c>
      <c r="M23" s="6">
        <v>888377574</v>
      </c>
      <c r="N23" s="7">
        <f t="shared" si="0"/>
        <v>0.44418878699999997</v>
      </c>
      <c r="O23" s="6">
        <v>888377574</v>
      </c>
      <c r="P23" s="6">
        <v>888377574</v>
      </c>
      <c r="Q23" s="6">
        <v>870180251.25</v>
      </c>
      <c r="R23" s="7">
        <f t="shared" si="1"/>
        <v>0.43509012562499999</v>
      </c>
    </row>
    <row r="24" spans="1:18" ht="22.5" x14ac:dyDescent="0.2">
      <c r="A24" s="9"/>
      <c r="B24" s="10"/>
      <c r="C24" s="10"/>
      <c r="D24" s="10"/>
      <c r="E24" s="11" t="s">
        <v>68</v>
      </c>
      <c r="F24" s="12">
        <f>SUM(F19:F23)</f>
        <v>5616448000</v>
      </c>
      <c r="G24" s="12">
        <f t="shared" ref="G24:Q24" si="6">SUM(G19:G23)</f>
        <v>100000000</v>
      </c>
      <c r="H24" s="12">
        <f t="shared" si="6"/>
        <v>0</v>
      </c>
      <c r="I24" s="12">
        <f t="shared" si="6"/>
        <v>5716448000</v>
      </c>
      <c r="J24" s="12">
        <f t="shared" si="6"/>
        <v>0</v>
      </c>
      <c r="K24" s="12">
        <f t="shared" si="6"/>
        <v>3189448000</v>
      </c>
      <c r="L24" s="12">
        <f t="shared" si="6"/>
        <v>2527000000</v>
      </c>
      <c r="M24" s="12">
        <f t="shared" si="6"/>
        <v>1968712337.98</v>
      </c>
      <c r="N24" s="14">
        <f t="shared" si="0"/>
        <v>0.34439434032811983</v>
      </c>
      <c r="O24" s="12">
        <f t="shared" si="6"/>
        <v>1968712337.98</v>
      </c>
      <c r="P24" s="12">
        <f t="shared" si="6"/>
        <v>1963341229.97</v>
      </c>
      <c r="Q24" s="12">
        <f t="shared" si="6"/>
        <v>1944441072.22</v>
      </c>
      <c r="R24" s="14">
        <f t="shared" si="1"/>
        <v>0.34014847545538768</v>
      </c>
    </row>
    <row r="25" spans="1:18" x14ac:dyDescent="0.2">
      <c r="A25" s="15"/>
      <c r="B25" s="16"/>
      <c r="C25" s="16"/>
      <c r="D25" s="16"/>
      <c r="E25" s="17" t="s">
        <v>69</v>
      </c>
      <c r="F25" s="18">
        <f>F9+F11+F16+F18+F24</f>
        <v>912961080000</v>
      </c>
      <c r="G25" s="18">
        <f t="shared" ref="G25:H25" si="7">G9+G11+G16+G18+G24</f>
        <v>87127000000</v>
      </c>
      <c r="H25" s="18">
        <f t="shared" si="7"/>
        <v>87127000000</v>
      </c>
      <c r="I25" s="18">
        <f>I9+I11+I16+I18+I24</f>
        <v>912961080000</v>
      </c>
      <c r="J25" s="18">
        <f t="shared" ref="J25:Q25" si="8">J9+J11+J16+J18+J24</f>
        <v>8419000000</v>
      </c>
      <c r="K25" s="18">
        <f t="shared" si="8"/>
        <v>895474336146.02002</v>
      </c>
      <c r="L25" s="18">
        <f t="shared" si="8"/>
        <v>9067743853.9799995</v>
      </c>
      <c r="M25" s="18">
        <f t="shared" si="8"/>
        <v>520450598016.26001</v>
      </c>
      <c r="N25" s="19">
        <f t="shared" si="0"/>
        <v>0.57006876790000727</v>
      </c>
      <c r="O25" s="18">
        <f t="shared" si="8"/>
        <v>481584513536.13995</v>
      </c>
      <c r="P25" s="18">
        <f t="shared" si="8"/>
        <v>481280515701.73999</v>
      </c>
      <c r="Q25" s="18">
        <f t="shared" si="8"/>
        <v>480850840683.98999</v>
      </c>
      <c r="R25" s="19">
        <f t="shared" si="1"/>
        <v>0.52669369069269634</v>
      </c>
    </row>
    <row r="26" spans="1:18" ht="22.5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3" t="s">
        <v>55</v>
      </c>
      <c r="F26" s="6">
        <v>15575907408</v>
      </c>
      <c r="G26" s="6">
        <v>0</v>
      </c>
      <c r="H26" s="6">
        <v>0</v>
      </c>
      <c r="I26" s="6">
        <v>15575907408</v>
      </c>
      <c r="J26" s="6">
        <v>0</v>
      </c>
      <c r="K26" s="6">
        <v>0</v>
      </c>
      <c r="L26" s="6">
        <v>15575907408</v>
      </c>
      <c r="M26" s="6">
        <v>0</v>
      </c>
      <c r="N26" s="7">
        <f t="shared" si="0"/>
        <v>0</v>
      </c>
      <c r="O26" s="6">
        <v>0</v>
      </c>
      <c r="P26" s="6">
        <v>0</v>
      </c>
      <c r="Q26" s="6">
        <v>0</v>
      </c>
      <c r="R26" s="7">
        <f t="shared" si="1"/>
        <v>0</v>
      </c>
    </row>
    <row r="27" spans="1:18" x14ac:dyDescent="0.2">
      <c r="A27" s="15"/>
      <c r="B27" s="16"/>
      <c r="C27" s="16"/>
      <c r="D27" s="16"/>
      <c r="E27" s="17" t="s">
        <v>70</v>
      </c>
      <c r="F27" s="18">
        <f>SUM(F26)</f>
        <v>15575907408</v>
      </c>
      <c r="G27" s="18">
        <f t="shared" ref="G27:Q27" si="9">SUM(G26)</f>
        <v>0</v>
      </c>
      <c r="H27" s="18">
        <f t="shared" si="9"/>
        <v>0</v>
      </c>
      <c r="I27" s="18">
        <f t="shared" si="9"/>
        <v>15575907408</v>
      </c>
      <c r="J27" s="18">
        <f t="shared" si="9"/>
        <v>0</v>
      </c>
      <c r="K27" s="18">
        <f t="shared" si="9"/>
        <v>0</v>
      </c>
      <c r="L27" s="18">
        <f t="shared" si="9"/>
        <v>15575907408</v>
      </c>
      <c r="M27" s="18">
        <f t="shared" si="9"/>
        <v>0</v>
      </c>
      <c r="N27" s="19">
        <f t="shared" si="0"/>
        <v>0</v>
      </c>
      <c r="O27" s="18">
        <f t="shared" si="9"/>
        <v>0</v>
      </c>
      <c r="P27" s="18">
        <f t="shared" si="9"/>
        <v>0</v>
      </c>
      <c r="Q27" s="18">
        <f t="shared" si="9"/>
        <v>0</v>
      </c>
      <c r="R27" s="19">
        <f t="shared" si="1"/>
        <v>0</v>
      </c>
    </row>
    <row r="28" spans="1:18" ht="4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3" t="s">
        <v>57</v>
      </c>
      <c r="F28" s="6">
        <v>30405269427</v>
      </c>
      <c r="G28" s="6">
        <v>0</v>
      </c>
      <c r="H28" s="6">
        <v>6000000000</v>
      </c>
      <c r="I28" s="6">
        <v>24405269427</v>
      </c>
      <c r="J28" s="6">
        <v>0</v>
      </c>
      <c r="K28" s="6">
        <v>23128609280.110001</v>
      </c>
      <c r="L28" s="6">
        <v>1276660146.8900001</v>
      </c>
      <c r="M28" s="6">
        <v>18100445921.169998</v>
      </c>
      <c r="N28" s="7">
        <f t="shared" si="0"/>
        <v>0.74166138486244859</v>
      </c>
      <c r="O28" s="6">
        <v>3066122619.6100001</v>
      </c>
      <c r="P28" s="6">
        <v>3066122619.6100001</v>
      </c>
      <c r="Q28" s="6">
        <v>2501634587.9899998</v>
      </c>
      <c r="R28" s="7">
        <f t="shared" si="1"/>
        <v>0.10250387095593361</v>
      </c>
    </row>
    <row r="29" spans="1:18" ht="45" x14ac:dyDescent="0.2">
      <c r="A29" s="1" t="s">
        <v>56</v>
      </c>
      <c r="B29" s="2" t="s">
        <v>20</v>
      </c>
      <c r="C29" s="2" t="s">
        <v>58</v>
      </c>
      <c r="D29" s="2" t="s">
        <v>22</v>
      </c>
      <c r="E29" s="3" t="s">
        <v>57</v>
      </c>
      <c r="F29" s="6">
        <v>0</v>
      </c>
      <c r="G29" s="6">
        <v>6000000000</v>
      </c>
      <c r="H29" s="6">
        <v>0</v>
      </c>
      <c r="I29" s="6">
        <v>6000000000</v>
      </c>
      <c r="J29" s="6">
        <v>0</v>
      </c>
      <c r="K29" s="6">
        <v>0</v>
      </c>
      <c r="L29" s="6">
        <v>6000000000</v>
      </c>
      <c r="M29" s="6">
        <v>0</v>
      </c>
      <c r="N29" s="7">
        <f t="shared" si="0"/>
        <v>0</v>
      </c>
      <c r="O29" s="6">
        <v>0</v>
      </c>
      <c r="P29" s="6">
        <v>0</v>
      </c>
      <c r="Q29" s="6">
        <v>0</v>
      </c>
      <c r="R29" s="7">
        <f t="shared" si="1"/>
        <v>0</v>
      </c>
    </row>
    <row r="30" spans="1:18" ht="56.25" x14ac:dyDescent="0.2">
      <c r="A30" s="1" t="s">
        <v>59</v>
      </c>
      <c r="B30" s="2" t="s">
        <v>20</v>
      </c>
      <c r="C30" s="2" t="s">
        <v>47</v>
      </c>
      <c r="D30" s="2" t="s">
        <v>22</v>
      </c>
      <c r="E30" s="3" t="s">
        <v>60</v>
      </c>
      <c r="F30" s="6">
        <v>35239364103</v>
      </c>
      <c r="G30" s="6">
        <v>0</v>
      </c>
      <c r="H30" s="6">
        <v>19000000000</v>
      </c>
      <c r="I30" s="6">
        <v>16239364103</v>
      </c>
      <c r="J30" s="6">
        <v>0</v>
      </c>
      <c r="K30" s="6">
        <v>2959625769</v>
      </c>
      <c r="L30" s="6">
        <v>13279738334</v>
      </c>
      <c r="M30" s="6">
        <v>2596648723.5999999</v>
      </c>
      <c r="N30" s="7">
        <f t="shared" si="0"/>
        <v>0.15989842380098521</v>
      </c>
      <c r="O30" s="6">
        <v>965453081.10000002</v>
      </c>
      <c r="P30" s="6">
        <v>965453081.10000002</v>
      </c>
      <c r="Q30" s="6">
        <v>965453081.10000002</v>
      </c>
      <c r="R30" s="7">
        <f t="shared" si="1"/>
        <v>5.9451409240934859E-2</v>
      </c>
    </row>
    <row r="31" spans="1:18" ht="56.25" x14ac:dyDescent="0.2">
      <c r="A31" s="1" t="s">
        <v>59</v>
      </c>
      <c r="B31" s="2" t="s">
        <v>20</v>
      </c>
      <c r="C31" s="2" t="s">
        <v>58</v>
      </c>
      <c r="D31" s="2" t="s">
        <v>22</v>
      </c>
      <c r="E31" s="3" t="s">
        <v>60</v>
      </c>
      <c r="F31" s="6">
        <v>0</v>
      </c>
      <c r="G31" s="6">
        <v>19000000000</v>
      </c>
      <c r="H31" s="6">
        <v>0</v>
      </c>
      <c r="I31" s="6">
        <v>19000000000</v>
      </c>
      <c r="J31" s="6">
        <v>0</v>
      </c>
      <c r="K31" s="6">
        <v>6574000000</v>
      </c>
      <c r="L31" s="6">
        <v>12426000000</v>
      </c>
      <c r="M31" s="6">
        <v>1542533333.3299999</v>
      </c>
      <c r="N31" s="7">
        <f t="shared" si="0"/>
        <v>8.1185964912105266E-2</v>
      </c>
      <c r="O31" s="6">
        <v>165866666.66</v>
      </c>
      <c r="P31" s="6">
        <v>165866666.66</v>
      </c>
      <c r="Q31" s="6">
        <v>165866666.66</v>
      </c>
      <c r="R31" s="7">
        <f t="shared" si="1"/>
        <v>8.729824561052632E-3</v>
      </c>
    </row>
    <row r="32" spans="1:18" ht="33.75" x14ac:dyDescent="0.2">
      <c r="A32" s="1" t="s">
        <v>61</v>
      </c>
      <c r="B32" s="2" t="s">
        <v>20</v>
      </c>
      <c r="C32" s="2" t="s">
        <v>47</v>
      </c>
      <c r="D32" s="2" t="s">
        <v>22</v>
      </c>
      <c r="E32" s="3" t="s">
        <v>62</v>
      </c>
      <c r="F32" s="6">
        <v>77700975283</v>
      </c>
      <c r="G32" s="6">
        <v>0</v>
      </c>
      <c r="H32" s="6">
        <v>0</v>
      </c>
      <c r="I32" s="6">
        <v>77700975283</v>
      </c>
      <c r="J32" s="6">
        <v>0</v>
      </c>
      <c r="K32" s="6">
        <v>62843261834.089996</v>
      </c>
      <c r="L32" s="6">
        <v>14857713448.91</v>
      </c>
      <c r="M32" s="6">
        <v>28790373515.09</v>
      </c>
      <c r="N32" s="7">
        <f t="shared" si="0"/>
        <v>0.37052782684169183</v>
      </c>
      <c r="O32" s="6">
        <v>3998267305.9000001</v>
      </c>
      <c r="P32" s="6">
        <v>3998267305.9000001</v>
      </c>
      <c r="Q32" s="6">
        <v>3998267305.9000001</v>
      </c>
      <c r="R32" s="7">
        <f t="shared" si="1"/>
        <v>5.1457105799993359E-2</v>
      </c>
    </row>
    <row r="33" spans="1:18" x14ac:dyDescent="0.2">
      <c r="A33" s="9"/>
      <c r="B33" s="10"/>
      <c r="C33" s="10"/>
      <c r="D33" s="10"/>
      <c r="E33" s="20" t="s">
        <v>71</v>
      </c>
      <c r="F33" s="12">
        <f>SUM(F28:F32)</f>
        <v>143345608813</v>
      </c>
      <c r="G33" s="12">
        <f t="shared" ref="G33:Q33" si="10">SUM(G28:G32)</f>
        <v>25000000000</v>
      </c>
      <c r="H33" s="12">
        <f t="shared" si="10"/>
        <v>25000000000</v>
      </c>
      <c r="I33" s="12">
        <f t="shared" si="10"/>
        <v>143345608813</v>
      </c>
      <c r="J33" s="12">
        <f t="shared" si="10"/>
        <v>0</v>
      </c>
      <c r="K33" s="12">
        <f t="shared" si="10"/>
        <v>95505496883.199997</v>
      </c>
      <c r="L33" s="12">
        <f t="shared" si="10"/>
        <v>47840111929.800003</v>
      </c>
      <c r="M33" s="12">
        <f t="shared" si="10"/>
        <v>51030001493.190002</v>
      </c>
      <c r="N33" s="14">
        <f t="shared" si="0"/>
        <v>0.35599277798429563</v>
      </c>
      <c r="O33" s="12">
        <f t="shared" si="10"/>
        <v>8195709673.2700005</v>
      </c>
      <c r="P33" s="12">
        <f t="shared" si="10"/>
        <v>8195709673.2700005</v>
      </c>
      <c r="Q33" s="12">
        <f t="shared" si="10"/>
        <v>7631221641.6499996</v>
      </c>
      <c r="R33" s="14">
        <f t="shared" si="1"/>
        <v>5.323652189168368E-2</v>
      </c>
    </row>
    <row r="34" spans="1:18" x14ac:dyDescent="0.2">
      <c r="A34" s="15"/>
      <c r="B34" s="16"/>
      <c r="C34" s="16"/>
      <c r="D34" s="16"/>
      <c r="E34" s="21" t="s">
        <v>72</v>
      </c>
      <c r="F34" s="18">
        <f>F25+F27+F33</f>
        <v>1071882596221</v>
      </c>
      <c r="G34" s="18">
        <f t="shared" ref="G34:Q34" si="11">G25+G27+G33</f>
        <v>112127000000</v>
      </c>
      <c r="H34" s="18">
        <f t="shared" si="11"/>
        <v>112127000000</v>
      </c>
      <c r="I34" s="18">
        <f t="shared" si="11"/>
        <v>1071882596221</v>
      </c>
      <c r="J34" s="18">
        <f t="shared" si="11"/>
        <v>8419000000</v>
      </c>
      <c r="K34" s="18">
        <f t="shared" si="11"/>
        <v>990979833029.21997</v>
      </c>
      <c r="L34" s="18">
        <f t="shared" si="11"/>
        <v>72483763191.779999</v>
      </c>
      <c r="M34" s="18">
        <f t="shared" si="11"/>
        <v>571480599509.44995</v>
      </c>
      <c r="N34" s="22">
        <f t="shared" si="0"/>
        <v>0.53315596458441095</v>
      </c>
      <c r="O34" s="18">
        <f t="shared" si="11"/>
        <v>489780223209.40997</v>
      </c>
      <c r="P34" s="18">
        <f t="shared" si="11"/>
        <v>489476225375.01001</v>
      </c>
      <c r="Q34" s="18">
        <f t="shared" si="11"/>
        <v>488482062325.64001</v>
      </c>
      <c r="R34" s="19">
        <f t="shared" si="1"/>
        <v>0.45572347573122191</v>
      </c>
    </row>
    <row r="35" spans="1:18" ht="33.950000000000003" customHeight="1" x14ac:dyDescent="0.2"/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171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JULIO 2023</vt:lpstr>
      <vt:lpstr>'31 JULIO 2023'!Área_de_impresión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2023-08-04T16:27:58Z</cp:lastPrinted>
  <dcterms:created xsi:type="dcterms:W3CDTF">2023-08-03T11:48:27Z</dcterms:created>
  <dcterms:modified xsi:type="dcterms:W3CDTF">2023-08-04T16:28:36Z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