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oreno\Documents\PRESUPUESTO_2023\Reportes_de_ejecucion_2023\"/>
    </mc:Choice>
  </mc:AlternateContent>
  <xr:revisionPtr revIDLastSave="0" documentId="13_ncr:1_{B73C6F55-C23A-4086-B9CF-9F4426B5CB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0 NOVIEMBRE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3" i="1" l="1"/>
  <c r="P33" i="1"/>
  <c r="O33" i="1"/>
  <c r="M33" i="1"/>
  <c r="L33" i="1"/>
  <c r="K33" i="1"/>
  <c r="J33" i="1"/>
  <c r="I33" i="1"/>
  <c r="H33" i="1"/>
  <c r="G33" i="1"/>
  <c r="F33" i="1"/>
  <c r="Q27" i="1"/>
  <c r="R27" i="1" s="1"/>
  <c r="P27" i="1"/>
  <c r="O27" i="1"/>
  <c r="M27" i="1"/>
  <c r="N27" i="1" s="1"/>
  <c r="L27" i="1"/>
  <c r="K27" i="1"/>
  <c r="J27" i="1"/>
  <c r="I27" i="1"/>
  <c r="H27" i="1"/>
  <c r="G27" i="1"/>
  <c r="F27" i="1"/>
  <c r="Q24" i="1"/>
  <c r="P24" i="1"/>
  <c r="O24" i="1"/>
  <c r="M24" i="1"/>
  <c r="L24" i="1"/>
  <c r="K24" i="1"/>
  <c r="J24" i="1"/>
  <c r="I24" i="1"/>
  <c r="H24" i="1"/>
  <c r="G24" i="1"/>
  <c r="F24" i="1"/>
  <c r="Q18" i="1"/>
  <c r="P18" i="1"/>
  <c r="O18" i="1"/>
  <c r="M18" i="1"/>
  <c r="L18" i="1"/>
  <c r="K18" i="1"/>
  <c r="J18" i="1"/>
  <c r="I18" i="1"/>
  <c r="H18" i="1"/>
  <c r="G18" i="1"/>
  <c r="F18" i="1"/>
  <c r="Q16" i="1"/>
  <c r="P16" i="1"/>
  <c r="O16" i="1"/>
  <c r="M16" i="1"/>
  <c r="L16" i="1"/>
  <c r="K16" i="1"/>
  <c r="J16" i="1"/>
  <c r="I16" i="1"/>
  <c r="H16" i="1"/>
  <c r="G16" i="1"/>
  <c r="F16" i="1"/>
  <c r="Q11" i="1"/>
  <c r="P11" i="1"/>
  <c r="O11" i="1"/>
  <c r="M11" i="1"/>
  <c r="L11" i="1"/>
  <c r="K11" i="1"/>
  <c r="J11" i="1"/>
  <c r="I11" i="1"/>
  <c r="H11" i="1"/>
  <c r="G11" i="1"/>
  <c r="F11" i="1"/>
  <c r="Q9" i="1"/>
  <c r="P9" i="1"/>
  <c r="O9" i="1"/>
  <c r="M9" i="1"/>
  <c r="M25" i="1" s="1"/>
  <c r="L9" i="1"/>
  <c r="K9" i="1"/>
  <c r="J9" i="1"/>
  <c r="I9" i="1"/>
  <c r="H9" i="1"/>
  <c r="G9" i="1"/>
  <c r="F9" i="1"/>
  <c r="R32" i="1"/>
  <c r="R31" i="1"/>
  <c r="R30" i="1"/>
  <c r="R29" i="1"/>
  <c r="R28" i="1"/>
  <c r="R26" i="1"/>
  <c r="R23" i="1"/>
  <c r="R21" i="1"/>
  <c r="R20" i="1"/>
  <c r="R19" i="1"/>
  <c r="R17" i="1"/>
  <c r="R15" i="1"/>
  <c r="R14" i="1"/>
  <c r="R13" i="1"/>
  <c r="R12" i="1"/>
  <c r="R10" i="1"/>
  <c r="R8" i="1"/>
  <c r="R7" i="1"/>
  <c r="R6" i="1"/>
  <c r="R5" i="1"/>
  <c r="N32" i="1"/>
  <c r="N31" i="1"/>
  <c r="N30" i="1"/>
  <c r="N29" i="1"/>
  <c r="N28" i="1"/>
  <c r="N26" i="1"/>
  <c r="N23" i="1"/>
  <c r="N21" i="1"/>
  <c r="N20" i="1"/>
  <c r="N19" i="1"/>
  <c r="N17" i="1"/>
  <c r="N15" i="1"/>
  <c r="N14" i="1"/>
  <c r="N13" i="1"/>
  <c r="N12" i="1"/>
  <c r="N10" i="1"/>
  <c r="N8" i="1"/>
  <c r="N7" i="1"/>
  <c r="N6" i="1"/>
  <c r="N5" i="1"/>
  <c r="F25" i="1" l="1"/>
  <c r="F34" i="1" s="1"/>
  <c r="N33" i="1"/>
  <c r="O34" i="1"/>
  <c r="I25" i="1"/>
  <c r="L34" i="1"/>
  <c r="I34" i="1"/>
  <c r="R33" i="1"/>
  <c r="M34" i="1"/>
  <c r="N34" i="1" s="1"/>
  <c r="K25" i="1"/>
  <c r="K34" i="1" s="1"/>
  <c r="N11" i="1"/>
  <c r="R11" i="1"/>
  <c r="L25" i="1"/>
  <c r="N24" i="1"/>
  <c r="O25" i="1"/>
  <c r="G25" i="1"/>
  <c r="G34" i="1" s="1"/>
  <c r="P25" i="1"/>
  <c r="P34" i="1" s="1"/>
  <c r="H25" i="1"/>
  <c r="H34" i="1" s="1"/>
  <c r="Q25" i="1"/>
  <c r="R25" i="1" s="1"/>
  <c r="J25" i="1"/>
  <c r="J34" i="1" s="1"/>
  <c r="N25" i="1"/>
  <c r="R24" i="1"/>
  <c r="R16" i="1"/>
  <c r="N18" i="1"/>
  <c r="R18" i="1"/>
  <c r="N16" i="1"/>
  <c r="N9" i="1"/>
  <c r="R9" i="1"/>
  <c r="Q34" i="1" l="1"/>
  <c r="R34" i="1" s="1"/>
</calcChain>
</file>

<file path=xl/sharedStrings.xml><?xml version="1.0" encoding="utf-8"?>
<sst xmlns="http://schemas.openxmlformats.org/spreadsheetml/2006/main" count="173" uniqueCount="76">
  <si>
    <t>Año Fiscal:</t>
  </si>
  <si>
    <t/>
  </si>
  <si>
    <t>Periodo: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</si>
  <si>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</si>
  <si>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</si>
  <si>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</si>
  <si>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</si>
  <si>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</si>
  <si>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</si>
  <si>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</si>
  <si>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</si>
  <si>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</si>
  <si>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</si>
  <si>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</si>
  <si>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</si>
  <si>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</si>
  <si>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</si>
  <si>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</si>
  <si>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</si>
  <si>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</si>
  <si>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</si>
  <si>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</si>
  <si>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</si>
  <si>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</si>
  <si>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</si>
  <si>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</si>
  <si>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</si>
  <si>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</si>
  <si>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</si>
  <si>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</si>
  <si>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A-02</t>
  </si>
  <si>
    <t>ADQUISICIÓN DE BIENES  Y SERVICIOS</t>
  </si>
  <si>
    <t>A-03-03-01-053</t>
  </si>
  <si>
    <t>FONDO DE PROTECCIÓN DE JUSTICIA. DECRETO 1890 DE 1999 Y DECRETO 200 DE 2003</t>
  </si>
  <si>
    <t>A-03-04-02-012</t>
  </si>
  <si>
    <t>INCAPACIDADES Y LICENCIAS DE MATERNIDAD Y PATERNIDAD (NO DE PENSIONES)</t>
  </si>
  <si>
    <t>A-03-04-02-014</t>
  </si>
  <si>
    <t>AUXILIO FUNERARIO (OTRAS PRESTACIONES DE JUBILACIÓN)</t>
  </si>
  <si>
    <t>A-03-10</t>
  </si>
  <si>
    <t>SENTENCIAS Y 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</si>
  <si>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</si>
  <si>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</si>
  <si>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</si>
  <si>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</si>
  <si>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</si>
  <si>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</si>
  <si>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</si>
  <si>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</si>
  <si>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</si>
  <si>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</si>
  <si>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</si>
  <si>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CONTRIBUCIÓN DE VALORIZACIÓN MUNICIPAL</t>
  </si>
  <si>
    <t>A-08-05</t>
  </si>
  <si>
    <t>MULTAS, SANCIONES E INTERESES DE MORA</t>
  </si>
  <si>
    <t>B-10-04-01</t>
  </si>
  <si>
    <t>APORTES AL FONDO DE CONTINGENCIAS</t>
  </si>
  <si>
    <t>C-2599-1000-16</t>
  </si>
  <si>
    <t>FORTALECIMIENTO DE LA GESTION TECNOLOGICA CON ENFOQUE DE INVESTIGACION, DESARROLLO E INNOVACION A NIVEL   NACIONAL</t>
  </si>
  <si>
    <t>14</t>
  </si>
  <si>
    <t>C-2599-1000-17</t>
  </si>
  <si>
    <t>FORTALECIMIENTO DE LA PRESTACION DE SERVICIOS DE LA PGN EN EL MARCO DEL MIPGN TANTO A NIVEL TERRITORIAL COMO   NACIONAL</t>
  </si>
  <si>
    <t>C-2599-1000-18</t>
  </si>
  <si>
    <t>FORTALECIMIENTO DE LA INFRAESTRUCTURA FISICA DE LA PGN  NACIONAL</t>
  </si>
  <si>
    <t>Entidad:</t>
  </si>
  <si>
    <t>PROCURADURIA GENERAL DE LA NACIÓN - GESTION GENERAL</t>
  </si>
  <si>
    <t>NOVIEMBRE</t>
  </si>
  <si>
    <t>%</t>
  </si>
  <si>
    <t>GASTOS DE PERSONAL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</si>
  <si>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</si>
  <si>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</si>
  <si>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</si>
  <si>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</si>
  <si>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</si>
  <si>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SERVICIO A LA DEUDA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</si>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</sst>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Font="1"/>
    <xf numFmtId="0" fontId="2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43" fontId="2" fillId="0" borderId="1" xfId="1" applyFont="1" applyBorder="1" applyAlignment="1">
      <alignment horizontal="right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/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10" fontId="2" fillId="0" borderId="1" xfId="2" applyNumberFormat="1" applyFont="1" applyBorder="1" applyAlignment="1">
      <alignment horizontal="right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10" fontId="3" fillId="3" borderId="1" xfId="2" applyNumberFormat="1" applyFont="1" applyFill="1" applyBorder="1" applyAlignment="1">
      <alignment horizontal="right" vertical="center" wrapText="1" readingOrder="1"/>
    </xf>
    <xf numFmtId="43" fontId="3" fillId="3" borderId="1" xfId="1" applyFont="1" applyFill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10" fontId="3" fillId="2" borderId="1" xfId="2" applyNumberFormat="1" applyFont="1" applyFill="1" applyBorder="1" applyAlignment="1">
      <alignment horizontal="right" vertical="center" wrapText="1" readingOrder="1"/>
    </xf>
    <xf numFmtId="0" fontId="5" fillId="3" borderId="1" xfId="0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10" fontId="3" fillId="2" borderId="1" xfId="0" applyNumberFormat="1" applyFont="1" applyFill="1" applyBorder="1" applyAlignment="1">
      <alignment horizontal="right" vertical="center" wrapText="1" readingOrder="1"/>
    </xf>
    <xf numFmtId="43" fontId="3" fillId="2" borderId="1" xfId="1" applyFont="1" applyFill="1" applyBorder="1" applyAlignment="1">
      <alignment horizontal="right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showGridLines="0"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baseColWidth="10" defaultRowHeight="11.25" x14ac:dyDescent="0.2"/>
  <cols>
    <col min="1" max="1" width="21.5703125" style="6" customWidth="1"/>
    <col min="2" max="2" width="9.5703125" style="6" customWidth="1"/>
    <col min="3" max="3" width="8" style="6" customWidth="1"/>
    <col min="4" max="4" width="9.5703125" style="6" customWidth="1"/>
    <col min="5" max="5" width="27.5703125" style="6" customWidth="1"/>
    <col min="6" max="13" width="18.85546875" style="6" customWidth="1"/>
    <col min="14" max="14" width="7.7109375" style="6" customWidth="1"/>
    <col min="15" max="17" width="18.85546875" style="6" customWidth="1"/>
    <col min="18" max="18" width="7.7109375" style="6" customWidth="1"/>
    <col min="19" max="16384" width="11.42578125" style="6"/>
  </cols>
  <sheetData>
    <row r="1" spans="1:18" x14ac:dyDescent="0.2">
      <c r="A1" s="7" t="s">
        <v>0</v>
      </c>
      <c r="B1" s="5" t="s">
        <v>1</v>
      </c>
      <c r="C1" s="8">
        <v>2023</v>
      </c>
      <c r="D1" s="5"/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/>
      <c r="O1" s="5" t="s">
        <v>1</v>
      </c>
      <c r="P1" s="5" t="s">
        <v>1</v>
      </c>
      <c r="Q1" s="5" t="s">
        <v>1</v>
      </c>
      <c r="R1" s="5"/>
    </row>
    <row r="2" spans="1:18" x14ac:dyDescent="0.2">
      <c r="A2" s="7" t="s">
        <v>63</v>
      </c>
      <c r="B2" s="5" t="s">
        <v>1</v>
      </c>
      <c r="C2" s="8" t="s">
        <v>64</v>
      </c>
      <c r="D2" s="5"/>
      <c r="E2" s="5"/>
      <c r="F2" s="5"/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/>
      <c r="O2" s="5" t="s">
        <v>1</v>
      </c>
      <c r="P2" s="5" t="s">
        <v>1</v>
      </c>
      <c r="Q2" s="5" t="s">
        <v>1</v>
      </c>
      <c r="R2" s="5"/>
    </row>
    <row r="3" spans="1:18" x14ac:dyDescent="0.2">
      <c r="A3" s="7" t="s">
        <v>2</v>
      </c>
      <c r="B3" s="5" t="s">
        <v>1</v>
      </c>
      <c r="C3" s="8" t="s">
        <v>65</v>
      </c>
      <c r="D3" s="5"/>
      <c r="E3" s="5" t="s">
        <v>1</v>
      </c>
      <c r="F3" s="5"/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/>
      <c r="O3" s="5" t="s">
        <v>1</v>
      </c>
      <c r="P3" s="5" t="s">
        <v>1</v>
      </c>
      <c r="Q3" s="5" t="s">
        <v>1</v>
      </c>
      <c r="R3" s="5"/>
    </row>
    <row r="4" spans="1:18" x14ac:dyDescent="0.2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66</v>
      </c>
      <c r="O4" s="10" t="s">
        <v>16</v>
      </c>
      <c r="P4" s="10" t="s">
        <v>17</v>
      </c>
      <c r="Q4" s="10" t="s">
        <v>18</v>
      </c>
      <c r="R4" s="10" t="s">
        <v>66</v>
      </c>
    </row>
    <row r="5" spans="1:18" x14ac:dyDescent="0.2">
      <c r="A5" s="1" t="s">
        <v>19</v>
      </c>
      <c r="B5" s="2" t="s">
        <v>20</v>
      </c>
      <c r="C5" s="2" t="s">
        <v>21</v>
      </c>
      <c r="D5" s="2" t="s">
        <v>22</v>
      </c>
      <c r="E5" s="3" t="s">
        <v>23</v>
      </c>
      <c r="F5" s="4">
        <v>390480000000</v>
      </c>
      <c r="G5" s="4">
        <v>87309000000</v>
      </c>
      <c r="H5" s="4">
        <v>193000000</v>
      </c>
      <c r="I5" s="4">
        <v>477596000000</v>
      </c>
      <c r="J5" s="4">
        <v>0</v>
      </c>
      <c r="K5" s="4">
        <v>477596000000</v>
      </c>
      <c r="L5" s="4">
        <v>0</v>
      </c>
      <c r="M5" s="4">
        <v>429288004028.29999</v>
      </c>
      <c r="N5" s="9">
        <f>M5/I5</f>
        <v>0.89885175761166336</v>
      </c>
      <c r="O5" s="4">
        <v>429237822316.29999</v>
      </c>
      <c r="P5" s="4">
        <v>429237822316.29999</v>
      </c>
      <c r="Q5" s="4">
        <v>392591248479.29999</v>
      </c>
      <c r="R5" s="9">
        <f>Q5/I5</f>
        <v>0.82201536126621666</v>
      </c>
    </row>
    <row r="6" spans="1:18" ht="22.5" x14ac:dyDescent="0.2">
      <c r="A6" s="1" t="s">
        <v>24</v>
      </c>
      <c r="B6" s="2" t="s">
        <v>20</v>
      </c>
      <c r="C6" s="2" t="s">
        <v>21</v>
      </c>
      <c r="D6" s="2" t="s">
        <v>22</v>
      </c>
      <c r="E6" s="3" t="s">
        <v>25</v>
      </c>
      <c r="F6" s="4">
        <v>176467000000</v>
      </c>
      <c r="G6" s="4">
        <v>20179000000</v>
      </c>
      <c r="H6" s="4">
        <v>8160000000</v>
      </c>
      <c r="I6" s="4">
        <v>188486000000</v>
      </c>
      <c r="J6" s="4">
        <v>0</v>
      </c>
      <c r="K6" s="4">
        <v>188486000000</v>
      </c>
      <c r="L6" s="4">
        <v>0</v>
      </c>
      <c r="M6" s="4">
        <v>162384124991</v>
      </c>
      <c r="N6" s="9">
        <f t="shared" ref="N6:N34" si="0">M6/I6</f>
        <v>0.86151822942287493</v>
      </c>
      <c r="O6" s="4">
        <v>162383938991</v>
      </c>
      <c r="P6" s="4">
        <v>162383938991</v>
      </c>
      <c r="Q6" s="4">
        <v>160508046195</v>
      </c>
      <c r="R6" s="9">
        <f t="shared" ref="R6:R34" si="1">Q6/I6</f>
        <v>0.85156481751960356</v>
      </c>
    </row>
    <row r="7" spans="1:18" ht="33.75" x14ac:dyDescent="0.2">
      <c r="A7" s="1" t="s">
        <v>26</v>
      </c>
      <c r="B7" s="2" t="s">
        <v>20</v>
      </c>
      <c r="C7" s="2" t="s">
        <v>21</v>
      </c>
      <c r="D7" s="2" t="s">
        <v>22</v>
      </c>
      <c r="E7" s="3" t="s">
        <v>27</v>
      </c>
      <c r="F7" s="4">
        <v>173782000000</v>
      </c>
      <c r="G7" s="4">
        <v>23631000000</v>
      </c>
      <c r="H7" s="4">
        <v>0</v>
      </c>
      <c r="I7" s="4">
        <v>197413000000</v>
      </c>
      <c r="J7" s="4">
        <v>0</v>
      </c>
      <c r="K7" s="4">
        <v>195653000000</v>
      </c>
      <c r="L7" s="4">
        <v>1760000000</v>
      </c>
      <c r="M7" s="4">
        <v>175956014465.70001</v>
      </c>
      <c r="N7" s="9">
        <f t="shared" si="0"/>
        <v>0.89130915626478502</v>
      </c>
      <c r="O7" s="4">
        <v>175956014465.70001</v>
      </c>
      <c r="P7" s="4">
        <v>175956014465.70001</v>
      </c>
      <c r="Q7" s="4">
        <v>175941269179.70001</v>
      </c>
      <c r="R7" s="9">
        <f t="shared" si="1"/>
        <v>0.89123446368628212</v>
      </c>
    </row>
    <row r="8" spans="1:18" ht="33.75" x14ac:dyDescent="0.2">
      <c r="A8" s="1" t="s">
        <v>28</v>
      </c>
      <c r="B8" s="2" t="s">
        <v>20</v>
      </c>
      <c r="C8" s="2" t="s">
        <v>21</v>
      </c>
      <c r="D8" s="2" t="s">
        <v>22</v>
      </c>
      <c r="E8" s="3" t="s">
        <v>29</v>
      </c>
      <c r="F8" s="4">
        <v>95446000000</v>
      </c>
      <c r="G8" s="4">
        <v>0</v>
      </c>
      <c r="H8" s="4">
        <v>87027000000</v>
      </c>
      <c r="I8" s="4">
        <v>8419000000</v>
      </c>
      <c r="J8" s="4">
        <v>0</v>
      </c>
      <c r="K8" s="4">
        <v>8419000000</v>
      </c>
      <c r="L8" s="4">
        <v>0</v>
      </c>
      <c r="M8" s="4">
        <v>0</v>
      </c>
      <c r="N8" s="9">
        <f t="shared" si="0"/>
        <v>0</v>
      </c>
      <c r="O8" s="4">
        <v>0</v>
      </c>
      <c r="P8" s="4">
        <v>0</v>
      </c>
      <c r="Q8" s="4">
        <v>0</v>
      </c>
      <c r="R8" s="9">
        <f t="shared" si="1"/>
        <v>0</v>
      </c>
    </row>
    <row r="9" spans="1:18" x14ac:dyDescent="0.2">
      <c r="A9" s="11"/>
      <c r="B9" s="12"/>
      <c r="C9" s="12"/>
      <c r="D9" s="12"/>
      <c r="E9" s="13" t="s">
        <v>67</v>
      </c>
      <c r="F9" s="15">
        <f>SUM(F5:F8)</f>
        <v>836175000000</v>
      </c>
      <c r="G9" s="15">
        <f t="shared" ref="G9:Q9" si="2">SUM(G5:G8)</f>
        <v>131119000000</v>
      </c>
      <c r="H9" s="15">
        <f t="shared" si="2"/>
        <v>95380000000</v>
      </c>
      <c r="I9" s="15">
        <f t="shared" si="2"/>
        <v>871914000000</v>
      </c>
      <c r="J9" s="15">
        <f t="shared" si="2"/>
        <v>0</v>
      </c>
      <c r="K9" s="15">
        <f t="shared" si="2"/>
        <v>870154000000</v>
      </c>
      <c r="L9" s="15">
        <f t="shared" si="2"/>
        <v>1760000000</v>
      </c>
      <c r="M9" s="15">
        <f>SUM(M5:M8)</f>
        <v>767628143485</v>
      </c>
      <c r="N9" s="14">
        <f>M9/I9</f>
        <v>0.8803943318779146</v>
      </c>
      <c r="O9" s="15">
        <f t="shared" si="2"/>
        <v>767577775773</v>
      </c>
      <c r="P9" s="15">
        <f t="shared" si="2"/>
        <v>767577775773</v>
      </c>
      <c r="Q9" s="15">
        <f t="shared" si="2"/>
        <v>729040563854</v>
      </c>
      <c r="R9" s="14">
        <f t="shared" si="1"/>
        <v>0.83613815565984717</v>
      </c>
    </row>
    <row r="10" spans="1:18" ht="22.5" x14ac:dyDescent="0.2">
      <c r="A10" s="1" t="s">
        <v>30</v>
      </c>
      <c r="B10" s="2" t="s">
        <v>20</v>
      </c>
      <c r="C10" s="2" t="s">
        <v>21</v>
      </c>
      <c r="D10" s="2" t="s">
        <v>22</v>
      </c>
      <c r="E10" s="3" t="s">
        <v>31</v>
      </c>
      <c r="F10" s="4">
        <v>43138168000</v>
      </c>
      <c r="G10" s="4">
        <v>21670600000</v>
      </c>
      <c r="H10" s="4">
        <v>178772000</v>
      </c>
      <c r="I10" s="4">
        <v>64629996000</v>
      </c>
      <c r="J10" s="4">
        <v>0</v>
      </c>
      <c r="K10" s="4">
        <v>64189361162.110001</v>
      </c>
      <c r="L10" s="4">
        <v>440634837.88999999</v>
      </c>
      <c r="M10" s="4">
        <v>61810357640.050003</v>
      </c>
      <c r="N10" s="9">
        <f t="shared" si="0"/>
        <v>0.95637260506793165</v>
      </c>
      <c r="O10" s="4">
        <v>54621852538.279999</v>
      </c>
      <c r="P10" s="4">
        <v>54461286387.459999</v>
      </c>
      <c r="Q10" s="4">
        <v>53049633374.690002</v>
      </c>
      <c r="R10" s="9">
        <f t="shared" si="1"/>
        <v>0.82082061980461829</v>
      </c>
    </row>
    <row r="11" spans="1:18" ht="22.5" x14ac:dyDescent="0.2">
      <c r="A11" s="11"/>
      <c r="B11" s="12"/>
      <c r="C11" s="12"/>
      <c r="D11" s="12"/>
      <c r="E11" s="13" t="s">
        <v>68</v>
      </c>
      <c r="F11" s="15">
        <f>SUM(F10)</f>
        <v>43138168000</v>
      </c>
      <c r="G11" s="15">
        <f t="shared" ref="G11:Q11" si="3">SUM(G10)</f>
        <v>21670600000</v>
      </c>
      <c r="H11" s="15">
        <f t="shared" si="3"/>
        <v>178772000</v>
      </c>
      <c r="I11" s="15">
        <f t="shared" si="3"/>
        <v>64629996000</v>
      </c>
      <c r="J11" s="15">
        <f t="shared" si="3"/>
        <v>0</v>
      </c>
      <c r="K11" s="15">
        <f t="shared" si="3"/>
        <v>64189361162.110001</v>
      </c>
      <c r="L11" s="15">
        <f t="shared" si="3"/>
        <v>440634837.88999999</v>
      </c>
      <c r="M11" s="15">
        <f>SUM(M10)</f>
        <v>61810357640.050003</v>
      </c>
      <c r="N11" s="14">
        <f t="shared" si="0"/>
        <v>0.95637260506793165</v>
      </c>
      <c r="O11" s="15">
        <f t="shared" si="3"/>
        <v>54621852538.279999</v>
      </c>
      <c r="P11" s="15">
        <f t="shared" si="3"/>
        <v>54461286387.459999</v>
      </c>
      <c r="Q11" s="15">
        <f t="shared" si="3"/>
        <v>53049633374.690002</v>
      </c>
      <c r="R11" s="14">
        <f t="shared" si="1"/>
        <v>0.82082061980461829</v>
      </c>
    </row>
    <row r="12" spans="1:18" ht="33.75" x14ac:dyDescent="0.2">
      <c r="A12" s="1" t="s">
        <v>32</v>
      </c>
      <c r="B12" s="2" t="s">
        <v>20</v>
      </c>
      <c r="C12" s="2" t="s">
        <v>21</v>
      </c>
      <c r="D12" s="2" t="s">
        <v>22</v>
      </c>
      <c r="E12" s="3" t="s">
        <v>33</v>
      </c>
      <c r="F12" s="4">
        <v>310464000</v>
      </c>
      <c r="G12" s="4">
        <v>0</v>
      </c>
      <c r="H12" s="4">
        <v>0</v>
      </c>
      <c r="I12" s="4">
        <v>310464000</v>
      </c>
      <c r="J12" s="4">
        <v>0</v>
      </c>
      <c r="K12" s="4">
        <v>310464000</v>
      </c>
      <c r="L12" s="4">
        <v>0</v>
      </c>
      <c r="M12" s="4">
        <v>310464000</v>
      </c>
      <c r="N12" s="9">
        <f t="shared" si="0"/>
        <v>1</v>
      </c>
      <c r="O12" s="4">
        <v>310464000</v>
      </c>
      <c r="P12" s="4">
        <v>310464000</v>
      </c>
      <c r="Q12" s="4">
        <v>310464000</v>
      </c>
      <c r="R12" s="9">
        <f t="shared" si="1"/>
        <v>1</v>
      </c>
    </row>
    <row r="13" spans="1:18" ht="33.75" x14ac:dyDescent="0.2">
      <c r="A13" s="1" t="s">
        <v>34</v>
      </c>
      <c r="B13" s="2" t="s">
        <v>20</v>
      </c>
      <c r="C13" s="2" t="s">
        <v>21</v>
      </c>
      <c r="D13" s="2" t="s">
        <v>22</v>
      </c>
      <c r="E13" s="3" t="s">
        <v>35</v>
      </c>
      <c r="F13" s="4">
        <v>1974000000</v>
      </c>
      <c r="G13" s="4">
        <v>793000000</v>
      </c>
      <c r="H13" s="4">
        <v>0</v>
      </c>
      <c r="I13" s="4">
        <v>2767000000</v>
      </c>
      <c r="J13" s="4">
        <v>0</v>
      </c>
      <c r="K13" s="4">
        <v>2167000000</v>
      </c>
      <c r="L13" s="4">
        <v>600000000</v>
      </c>
      <c r="M13" s="4">
        <v>1945860770</v>
      </c>
      <c r="N13" s="9">
        <f t="shared" si="0"/>
        <v>0.70323844235634259</v>
      </c>
      <c r="O13" s="4">
        <v>1945600770</v>
      </c>
      <c r="P13" s="4">
        <v>1945600770</v>
      </c>
      <c r="Q13" s="4">
        <v>1945600770</v>
      </c>
      <c r="R13" s="9">
        <f t="shared" si="1"/>
        <v>0.70314447777376221</v>
      </c>
    </row>
    <row r="14" spans="1:18" ht="22.5" x14ac:dyDescent="0.2">
      <c r="A14" s="1" t="s">
        <v>36</v>
      </c>
      <c r="B14" s="2" t="s">
        <v>20</v>
      </c>
      <c r="C14" s="2" t="s">
        <v>21</v>
      </c>
      <c r="D14" s="2" t="s">
        <v>22</v>
      </c>
      <c r="E14" s="3" t="s">
        <v>37</v>
      </c>
      <c r="F14" s="4">
        <v>40000000</v>
      </c>
      <c r="G14" s="4">
        <v>0</v>
      </c>
      <c r="H14" s="4">
        <v>33600000</v>
      </c>
      <c r="I14" s="4">
        <v>6400000</v>
      </c>
      <c r="J14" s="4">
        <v>0</v>
      </c>
      <c r="K14" s="4">
        <v>6400000</v>
      </c>
      <c r="L14" s="4">
        <v>0</v>
      </c>
      <c r="M14" s="4">
        <v>6400000</v>
      </c>
      <c r="N14" s="9">
        <f t="shared" si="0"/>
        <v>1</v>
      </c>
      <c r="O14" s="4">
        <v>6400000</v>
      </c>
      <c r="P14" s="4">
        <v>6400000</v>
      </c>
      <c r="Q14" s="4">
        <v>6400000</v>
      </c>
      <c r="R14" s="9">
        <f t="shared" si="1"/>
        <v>1</v>
      </c>
    </row>
    <row r="15" spans="1:18" x14ac:dyDescent="0.2">
      <c r="A15" s="1" t="s">
        <v>38</v>
      </c>
      <c r="B15" s="2" t="s">
        <v>20</v>
      </c>
      <c r="C15" s="2" t="s">
        <v>21</v>
      </c>
      <c r="D15" s="2" t="s">
        <v>22</v>
      </c>
      <c r="E15" s="3" t="s">
        <v>39</v>
      </c>
      <c r="F15" s="4">
        <v>23505000000</v>
      </c>
      <c r="G15" s="4">
        <v>0</v>
      </c>
      <c r="H15" s="4">
        <v>0</v>
      </c>
      <c r="I15" s="4">
        <v>23505000000</v>
      </c>
      <c r="J15" s="4">
        <v>0</v>
      </c>
      <c r="K15" s="4">
        <v>23505000000</v>
      </c>
      <c r="L15" s="4">
        <v>0</v>
      </c>
      <c r="M15" s="4">
        <v>11098977300</v>
      </c>
      <c r="N15" s="9">
        <f t="shared" si="0"/>
        <v>0.47219643905552011</v>
      </c>
      <c r="O15" s="4">
        <v>11098977300</v>
      </c>
      <c r="P15" s="4">
        <v>10533928094</v>
      </c>
      <c r="Q15" s="4">
        <v>10533928094</v>
      </c>
      <c r="R15" s="9">
        <f t="shared" si="1"/>
        <v>0.44815690678579023</v>
      </c>
    </row>
    <row r="16" spans="1:18" x14ac:dyDescent="0.2">
      <c r="A16" s="11"/>
      <c r="B16" s="12"/>
      <c r="C16" s="12"/>
      <c r="D16" s="12"/>
      <c r="E16" s="13" t="s">
        <v>69</v>
      </c>
      <c r="F16" s="15">
        <f>SUM(F12:F15)</f>
        <v>25829464000</v>
      </c>
      <c r="G16" s="15">
        <f t="shared" ref="G16:Q16" si="4">SUM(G12:G15)</f>
        <v>793000000</v>
      </c>
      <c r="H16" s="15">
        <f t="shared" si="4"/>
        <v>33600000</v>
      </c>
      <c r="I16" s="15">
        <f t="shared" si="4"/>
        <v>26588864000</v>
      </c>
      <c r="J16" s="15">
        <f t="shared" si="4"/>
        <v>0</v>
      </c>
      <c r="K16" s="15">
        <f t="shared" si="4"/>
        <v>25988864000</v>
      </c>
      <c r="L16" s="15">
        <f t="shared" si="4"/>
        <v>600000000</v>
      </c>
      <c r="M16" s="15">
        <f>SUM(M12:M15)</f>
        <v>13361702070</v>
      </c>
      <c r="N16" s="14">
        <f>M16/I16</f>
        <v>0.50253000917978297</v>
      </c>
      <c r="O16" s="15">
        <f t="shared" si="4"/>
        <v>13361442070</v>
      </c>
      <c r="P16" s="15">
        <f t="shared" si="4"/>
        <v>12796392864</v>
      </c>
      <c r="Q16" s="15">
        <f t="shared" si="4"/>
        <v>12796392864</v>
      </c>
      <c r="R16" s="14">
        <f>Q16/I16</f>
        <v>0.48126888249155736</v>
      </c>
    </row>
    <row r="17" spans="1:18" x14ac:dyDescent="0.2">
      <c r="A17" s="1" t="s">
        <v>40</v>
      </c>
      <c r="B17" s="2" t="s">
        <v>20</v>
      </c>
      <c r="C17" s="2" t="s">
        <v>21</v>
      </c>
      <c r="D17" s="2" t="s">
        <v>22</v>
      </c>
      <c r="E17" s="3" t="s">
        <v>41</v>
      </c>
      <c r="F17" s="4">
        <v>2202000000</v>
      </c>
      <c r="G17" s="4">
        <v>0</v>
      </c>
      <c r="H17" s="4">
        <v>0</v>
      </c>
      <c r="I17" s="4">
        <v>2202000000</v>
      </c>
      <c r="J17" s="4">
        <v>0</v>
      </c>
      <c r="K17" s="4">
        <v>2202000000</v>
      </c>
      <c r="L17" s="4">
        <v>0</v>
      </c>
      <c r="M17" s="4">
        <v>1406306496</v>
      </c>
      <c r="N17" s="9">
        <f t="shared" si="0"/>
        <v>0.63864963487738424</v>
      </c>
      <c r="O17" s="4">
        <v>1406306496</v>
      </c>
      <c r="P17" s="4">
        <v>1406306496</v>
      </c>
      <c r="Q17" s="4">
        <v>1406306496</v>
      </c>
      <c r="R17" s="9">
        <f t="shared" si="1"/>
        <v>0.63864963487738424</v>
      </c>
    </row>
    <row r="18" spans="1:18" x14ac:dyDescent="0.2">
      <c r="A18" s="11"/>
      <c r="B18" s="12"/>
      <c r="C18" s="12"/>
      <c r="D18" s="12"/>
      <c r="E18" s="13" t="s">
        <v>70</v>
      </c>
      <c r="F18" s="15">
        <f>SUM(F17)</f>
        <v>2202000000</v>
      </c>
      <c r="G18" s="15">
        <f t="shared" ref="G18:Q18" si="5">SUM(G17)</f>
        <v>0</v>
      </c>
      <c r="H18" s="15">
        <f t="shared" si="5"/>
        <v>0</v>
      </c>
      <c r="I18" s="15">
        <f t="shared" si="5"/>
        <v>2202000000</v>
      </c>
      <c r="J18" s="15">
        <f t="shared" si="5"/>
        <v>0</v>
      </c>
      <c r="K18" s="15">
        <f t="shared" si="5"/>
        <v>2202000000</v>
      </c>
      <c r="L18" s="15">
        <f t="shared" si="5"/>
        <v>0</v>
      </c>
      <c r="M18" s="15">
        <f t="shared" si="5"/>
        <v>1406306496</v>
      </c>
      <c r="N18" s="14">
        <f t="shared" si="0"/>
        <v>0.63864963487738424</v>
      </c>
      <c r="O18" s="15">
        <f t="shared" si="5"/>
        <v>1406306496</v>
      </c>
      <c r="P18" s="15">
        <f t="shared" si="5"/>
        <v>1406306496</v>
      </c>
      <c r="Q18" s="15">
        <f t="shared" si="5"/>
        <v>1406306496</v>
      </c>
      <c r="R18" s="14">
        <f t="shared" si="1"/>
        <v>0.63864963487738424</v>
      </c>
    </row>
    <row r="19" spans="1:18" x14ac:dyDescent="0.2">
      <c r="A19" s="1" t="s">
        <v>42</v>
      </c>
      <c r="B19" s="2" t="s">
        <v>20</v>
      </c>
      <c r="C19" s="2" t="s">
        <v>21</v>
      </c>
      <c r="D19" s="2" t="s">
        <v>22</v>
      </c>
      <c r="E19" s="3" t="s">
        <v>43</v>
      </c>
      <c r="F19" s="4">
        <v>1086000000</v>
      </c>
      <c r="G19" s="4">
        <v>160000000</v>
      </c>
      <c r="H19" s="4">
        <v>6500000</v>
      </c>
      <c r="I19" s="4">
        <v>1239500000</v>
      </c>
      <c r="J19" s="4">
        <v>0</v>
      </c>
      <c r="K19" s="4">
        <v>1239500000</v>
      </c>
      <c r="L19" s="4">
        <v>0</v>
      </c>
      <c r="M19" s="4">
        <v>1188895846.45</v>
      </c>
      <c r="N19" s="9">
        <f t="shared" si="0"/>
        <v>0.95917373654699478</v>
      </c>
      <c r="O19" s="4">
        <v>1187708734.45</v>
      </c>
      <c r="P19" s="4">
        <v>1187466614.45</v>
      </c>
      <c r="Q19" s="4">
        <v>1184169324.79</v>
      </c>
      <c r="R19" s="9">
        <f t="shared" si="1"/>
        <v>0.95536048793061712</v>
      </c>
    </row>
    <row r="20" spans="1:18" ht="22.5" x14ac:dyDescent="0.2">
      <c r="A20" s="1" t="s">
        <v>44</v>
      </c>
      <c r="B20" s="2" t="s">
        <v>20</v>
      </c>
      <c r="C20" s="2" t="s">
        <v>21</v>
      </c>
      <c r="D20" s="2" t="s">
        <v>22</v>
      </c>
      <c r="E20" s="3" t="s">
        <v>45</v>
      </c>
      <c r="F20" s="4">
        <v>8448000</v>
      </c>
      <c r="G20" s="4">
        <v>25272000</v>
      </c>
      <c r="H20" s="4">
        <v>0</v>
      </c>
      <c r="I20" s="4">
        <v>33720000</v>
      </c>
      <c r="J20" s="4">
        <v>0</v>
      </c>
      <c r="K20" s="4">
        <v>27220000</v>
      </c>
      <c r="L20" s="4">
        <v>6500000</v>
      </c>
      <c r="M20" s="4">
        <v>10579290.51</v>
      </c>
      <c r="N20" s="9">
        <f t="shared" si="0"/>
        <v>0.31373933896797151</v>
      </c>
      <c r="O20" s="4">
        <v>10579290.51</v>
      </c>
      <c r="P20" s="4">
        <v>10579290.51</v>
      </c>
      <c r="Q20" s="4">
        <v>10579290.51</v>
      </c>
      <c r="R20" s="9">
        <f t="shared" si="1"/>
        <v>0.31373933896797151</v>
      </c>
    </row>
    <row r="21" spans="1:18" ht="22.5" x14ac:dyDescent="0.2">
      <c r="A21" s="1" t="s">
        <v>46</v>
      </c>
      <c r="B21" s="2" t="s">
        <v>20</v>
      </c>
      <c r="C21" s="2" t="s">
        <v>47</v>
      </c>
      <c r="D21" s="2" t="s">
        <v>48</v>
      </c>
      <c r="E21" s="3" t="s">
        <v>49</v>
      </c>
      <c r="F21" s="4">
        <v>2492000000</v>
      </c>
      <c r="G21" s="4">
        <v>0</v>
      </c>
      <c r="H21" s="4">
        <v>0</v>
      </c>
      <c r="I21" s="4">
        <v>2492000000</v>
      </c>
      <c r="J21" s="4">
        <v>0</v>
      </c>
      <c r="K21" s="4">
        <v>0</v>
      </c>
      <c r="L21" s="4">
        <v>2492000000</v>
      </c>
      <c r="M21" s="4">
        <v>0</v>
      </c>
      <c r="N21" s="9">
        <f t="shared" si="0"/>
        <v>0</v>
      </c>
      <c r="O21" s="4">
        <v>0</v>
      </c>
      <c r="P21" s="4">
        <v>0</v>
      </c>
      <c r="Q21" s="4">
        <v>0</v>
      </c>
      <c r="R21" s="9">
        <f t="shared" si="1"/>
        <v>0</v>
      </c>
    </row>
    <row r="22" spans="1:18" ht="22.5" x14ac:dyDescent="0.2">
      <c r="A22" s="1" t="s">
        <v>50</v>
      </c>
      <c r="B22" s="2" t="s">
        <v>20</v>
      </c>
      <c r="C22" s="2" t="s">
        <v>21</v>
      </c>
      <c r="D22" s="2" t="s">
        <v>22</v>
      </c>
      <c r="E22" s="3" t="s">
        <v>51</v>
      </c>
      <c r="F22" s="4">
        <v>30000000</v>
      </c>
      <c r="G22" s="4">
        <v>0</v>
      </c>
      <c r="H22" s="4">
        <v>30000000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9"/>
      <c r="O22" s="4">
        <v>0</v>
      </c>
      <c r="P22" s="4">
        <v>0</v>
      </c>
      <c r="Q22" s="4">
        <v>0</v>
      </c>
      <c r="R22" s="9"/>
    </row>
    <row r="23" spans="1:18" ht="22.5" x14ac:dyDescent="0.2">
      <c r="A23" s="1" t="s">
        <v>52</v>
      </c>
      <c r="B23" s="2" t="s">
        <v>20</v>
      </c>
      <c r="C23" s="2" t="s">
        <v>21</v>
      </c>
      <c r="D23" s="2" t="s">
        <v>22</v>
      </c>
      <c r="E23" s="3" t="s">
        <v>53</v>
      </c>
      <c r="F23" s="4">
        <v>2000000000</v>
      </c>
      <c r="G23" s="4">
        <v>0</v>
      </c>
      <c r="H23" s="4">
        <v>0</v>
      </c>
      <c r="I23" s="4">
        <v>2000000000</v>
      </c>
      <c r="J23" s="4">
        <v>0</v>
      </c>
      <c r="K23" s="4">
        <v>1995392200</v>
      </c>
      <c r="L23" s="4">
        <v>4607800</v>
      </c>
      <c r="M23" s="4">
        <v>1993699684</v>
      </c>
      <c r="N23" s="9">
        <f t="shared" si="0"/>
        <v>0.99684984200000004</v>
      </c>
      <c r="O23" s="4">
        <v>1993699684</v>
      </c>
      <c r="P23" s="4">
        <v>1993699684</v>
      </c>
      <c r="Q23" s="4">
        <v>1993699684</v>
      </c>
      <c r="R23" s="9">
        <f t="shared" si="1"/>
        <v>0.99684984200000004</v>
      </c>
    </row>
    <row r="24" spans="1:18" ht="22.5" x14ac:dyDescent="0.2">
      <c r="A24" s="11"/>
      <c r="B24" s="12"/>
      <c r="C24" s="12"/>
      <c r="D24" s="12"/>
      <c r="E24" s="13" t="s">
        <v>71</v>
      </c>
      <c r="F24" s="15">
        <f>SUM(F19:F23)</f>
        <v>5616448000</v>
      </c>
      <c r="G24" s="15">
        <f t="shared" ref="G24:Q24" si="6">SUM(G19:G23)</f>
        <v>185272000</v>
      </c>
      <c r="H24" s="15">
        <f t="shared" si="6"/>
        <v>36500000</v>
      </c>
      <c r="I24" s="15">
        <f t="shared" si="6"/>
        <v>5765220000</v>
      </c>
      <c r="J24" s="15">
        <f t="shared" si="6"/>
        <v>0</v>
      </c>
      <c r="K24" s="15">
        <f t="shared" si="6"/>
        <v>3262112200</v>
      </c>
      <c r="L24" s="15">
        <f t="shared" si="6"/>
        <v>2503107800</v>
      </c>
      <c r="M24" s="15">
        <f t="shared" si="6"/>
        <v>3193174820.96</v>
      </c>
      <c r="N24" s="14">
        <f t="shared" si="0"/>
        <v>0.55386868514297805</v>
      </c>
      <c r="O24" s="15">
        <f t="shared" si="6"/>
        <v>3191987708.96</v>
      </c>
      <c r="P24" s="15">
        <f t="shared" si="6"/>
        <v>3191745588.96</v>
      </c>
      <c r="Q24" s="15">
        <f t="shared" si="6"/>
        <v>3188448299.3000002</v>
      </c>
      <c r="R24" s="14">
        <f t="shared" si="1"/>
        <v>0.55304885144018789</v>
      </c>
    </row>
    <row r="25" spans="1:18" x14ac:dyDescent="0.2">
      <c r="A25" s="16"/>
      <c r="B25" s="17"/>
      <c r="C25" s="17"/>
      <c r="D25" s="17"/>
      <c r="E25" s="18" t="s">
        <v>72</v>
      </c>
      <c r="F25" s="23">
        <f>F9+F11+F16+F18+F24</f>
        <v>912961080000</v>
      </c>
      <c r="G25" s="23">
        <f t="shared" ref="G25:H25" si="7">G9+G11+G16+G18+G24</f>
        <v>153767872000</v>
      </c>
      <c r="H25" s="23">
        <f t="shared" si="7"/>
        <v>95628872000</v>
      </c>
      <c r="I25" s="23">
        <f>I9+I11+I16+I18+I24</f>
        <v>971100080000</v>
      </c>
      <c r="J25" s="23">
        <f t="shared" ref="J25:Q25" si="8">J9+J11+J16+J18+J24</f>
        <v>0</v>
      </c>
      <c r="K25" s="23">
        <f t="shared" si="8"/>
        <v>965796337362.10999</v>
      </c>
      <c r="L25" s="23">
        <f t="shared" si="8"/>
        <v>5303742637.8899994</v>
      </c>
      <c r="M25" s="23">
        <f t="shared" si="8"/>
        <v>847399684512.01001</v>
      </c>
      <c r="N25" s="19">
        <f t="shared" si="0"/>
        <v>0.87261828308366529</v>
      </c>
      <c r="O25" s="23">
        <f t="shared" si="8"/>
        <v>840159364586.23999</v>
      </c>
      <c r="P25" s="23">
        <f t="shared" si="8"/>
        <v>839433507109.41992</v>
      </c>
      <c r="Q25" s="23">
        <f t="shared" si="8"/>
        <v>799481344887.98999</v>
      </c>
      <c r="R25" s="19">
        <f t="shared" si="1"/>
        <v>0.82327389457942379</v>
      </c>
    </row>
    <row r="26" spans="1:18" ht="22.5" x14ac:dyDescent="0.2">
      <c r="A26" s="1" t="s">
        <v>54</v>
      </c>
      <c r="B26" s="2" t="s">
        <v>20</v>
      </c>
      <c r="C26" s="2" t="s">
        <v>47</v>
      </c>
      <c r="D26" s="2" t="s">
        <v>22</v>
      </c>
      <c r="E26" s="3" t="s">
        <v>55</v>
      </c>
      <c r="F26" s="4">
        <v>15575907408</v>
      </c>
      <c r="G26" s="4">
        <v>0</v>
      </c>
      <c r="H26" s="4">
        <v>0</v>
      </c>
      <c r="I26" s="4">
        <v>15575907408</v>
      </c>
      <c r="J26" s="4">
        <v>0</v>
      </c>
      <c r="K26" s="4">
        <v>15575907408</v>
      </c>
      <c r="L26" s="4">
        <v>0</v>
      </c>
      <c r="M26" s="4">
        <v>15575907408</v>
      </c>
      <c r="N26" s="9">
        <f t="shared" si="0"/>
        <v>1</v>
      </c>
      <c r="O26" s="4">
        <v>15575907408</v>
      </c>
      <c r="P26" s="4">
        <v>15575907408</v>
      </c>
      <c r="Q26" s="4">
        <v>15575907408</v>
      </c>
      <c r="R26" s="9">
        <f t="shared" si="1"/>
        <v>1</v>
      </c>
    </row>
    <row r="27" spans="1:18" x14ac:dyDescent="0.2">
      <c r="A27" s="16"/>
      <c r="B27" s="17"/>
      <c r="C27" s="17"/>
      <c r="D27" s="17"/>
      <c r="E27" s="18" t="s">
        <v>73</v>
      </c>
      <c r="F27" s="23">
        <f>SUM(F26)</f>
        <v>15575907408</v>
      </c>
      <c r="G27" s="23">
        <f t="shared" ref="G27:Q27" si="9">SUM(G26)</f>
        <v>0</v>
      </c>
      <c r="H27" s="23">
        <f t="shared" si="9"/>
        <v>0</v>
      </c>
      <c r="I27" s="23">
        <f t="shared" si="9"/>
        <v>15575907408</v>
      </c>
      <c r="J27" s="23">
        <f t="shared" si="9"/>
        <v>0</v>
      </c>
      <c r="K27" s="23">
        <f t="shared" si="9"/>
        <v>15575907408</v>
      </c>
      <c r="L27" s="23">
        <f t="shared" si="9"/>
        <v>0</v>
      </c>
      <c r="M27" s="23">
        <f t="shared" si="9"/>
        <v>15575907408</v>
      </c>
      <c r="N27" s="19">
        <f t="shared" si="0"/>
        <v>1</v>
      </c>
      <c r="O27" s="23">
        <f t="shared" si="9"/>
        <v>15575907408</v>
      </c>
      <c r="P27" s="23">
        <f t="shared" si="9"/>
        <v>15575907408</v>
      </c>
      <c r="Q27" s="23">
        <f t="shared" si="9"/>
        <v>15575907408</v>
      </c>
      <c r="R27" s="19">
        <f t="shared" si="1"/>
        <v>1</v>
      </c>
    </row>
    <row r="28" spans="1:18" ht="45" x14ac:dyDescent="0.2">
      <c r="A28" s="1" t="s">
        <v>56</v>
      </c>
      <c r="B28" s="2" t="s">
        <v>20</v>
      </c>
      <c r="C28" s="2" t="s">
        <v>47</v>
      </c>
      <c r="D28" s="2" t="s">
        <v>22</v>
      </c>
      <c r="E28" s="3" t="s">
        <v>57</v>
      </c>
      <c r="F28" s="4">
        <v>30405269427</v>
      </c>
      <c r="G28" s="4">
        <v>13244752642</v>
      </c>
      <c r="H28" s="4">
        <v>6000000000</v>
      </c>
      <c r="I28" s="4">
        <v>37650022069</v>
      </c>
      <c r="J28" s="4">
        <v>0</v>
      </c>
      <c r="K28" s="4">
        <v>37428722903.389999</v>
      </c>
      <c r="L28" s="4">
        <v>221299165.61000001</v>
      </c>
      <c r="M28" s="4">
        <v>35601671795.389999</v>
      </c>
      <c r="N28" s="9">
        <f t="shared" si="0"/>
        <v>0.94559497814221583</v>
      </c>
      <c r="O28" s="4">
        <v>24300924381.119999</v>
      </c>
      <c r="P28" s="4">
        <v>24300924381.119999</v>
      </c>
      <c r="Q28" s="4">
        <v>24300924381.119999</v>
      </c>
      <c r="R28" s="9">
        <f t="shared" si="1"/>
        <v>0.64544250031472672</v>
      </c>
    </row>
    <row r="29" spans="1:18" ht="45" x14ac:dyDescent="0.2">
      <c r="A29" s="1" t="s">
        <v>56</v>
      </c>
      <c r="B29" s="2" t="s">
        <v>20</v>
      </c>
      <c r="C29" s="2" t="s">
        <v>58</v>
      </c>
      <c r="D29" s="2" t="s">
        <v>22</v>
      </c>
      <c r="E29" s="3" t="s">
        <v>57</v>
      </c>
      <c r="F29" s="4">
        <v>0</v>
      </c>
      <c r="G29" s="4">
        <v>6000000000</v>
      </c>
      <c r="H29" s="4">
        <v>0</v>
      </c>
      <c r="I29" s="4">
        <v>6000000000</v>
      </c>
      <c r="J29" s="4">
        <v>0</v>
      </c>
      <c r="K29" s="4">
        <v>6000000000</v>
      </c>
      <c r="L29" s="4">
        <v>0</v>
      </c>
      <c r="M29" s="4">
        <v>5685844606.2700005</v>
      </c>
      <c r="N29" s="9">
        <f t="shared" si="0"/>
        <v>0.94764076771166672</v>
      </c>
      <c r="O29" s="4">
        <v>1909049400</v>
      </c>
      <c r="P29" s="4">
        <v>1909049400</v>
      </c>
      <c r="Q29" s="4">
        <v>1909049400</v>
      </c>
      <c r="R29" s="9">
        <f t="shared" si="1"/>
        <v>0.31817489999999998</v>
      </c>
    </row>
    <row r="30" spans="1:18" ht="56.25" x14ac:dyDescent="0.2">
      <c r="A30" s="1" t="s">
        <v>59</v>
      </c>
      <c r="B30" s="2" t="s">
        <v>20</v>
      </c>
      <c r="C30" s="2" t="s">
        <v>47</v>
      </c>
      <c r="D30" s="2" t="s">
        <v>22</v>
      </c>
      <c r="E30" s="3" t="s">
        <v>60</v>
      </c>
      <c r="F30" s="4">
        <v>35239364103</v>
      </c>
      <c r="G30" s="4">
        <v>0</v>
      </c>
      <c r="H30" s="4">
        <v>19000000000</v>
      </c>
      <c r="I30" s="4">
        <v>16239364103</v>
      </c>
      <c r="J30" s="4">
        <v>0</v>
      </c>
      <c r="K30" s="4">
        <v>14820820188.690001</v>
      </c>
      <c r="L30" s="4">
        <v>1418543914.3099999</v>
      </c>
      <c r="M30" s="4">
        <v>14665405708.690001</v>
      </c>
      <c r="N30" s="9">
        <f t="shared" si="0"/>
        <v>0.90307758454536824</v>
      </c>
      <c r="O30" s="4">
        <v>2255007280.0999999</v>
      </c>
      <c r="P30" s="4">
        <v>2255007280.0999999</v>
      </c>
      <c r="Q30" s="4">
        <v>2255007280.0999999</v>
      </c>
      <c r="R30" s="9">
        <f t="shared" si="1"/>
        <v>0.13886056533971169</v>
      </c>
    </row>
    <row r="31" spans="1:18" ht="56.25" x14ac:dyDescent="0.2">
      <c r="A31" s="1" t="s">
        <v>59</v>
      </c>
      <c r="B31" s="2" t="s">
        <v>20</v>
      </c>
      <c r="C31" s="2" t="s">
        <v>58</v>
      </c>
      <c r="D31" s="2" t="s">
        <v>22</v>
      </c>
      <c r="E31" s="3" t="s">
        <v>60</v>
      </c>
      <c r="F31" s="4">
        <v>0</v>
      </c>
      <c r="G31" s="4">
        <v>19000000000</v>
      </c>
      <c r="H31" s="4">
        <v>0</v>
      </c>
      <c r="I31" s="4">
        <v>19000000000</v>
      </c>
      <c r="J31" s="4">
        <v>0</v>
      </c>
      <c r="K31" s="4">
        <v>5971000000</v>
      </c>
      <c r="L31" s="4">
        <v>13029000000</v>
      </c>
      <c r="M31" s="4">
        <v>4962116743.4399996</v>
      </c>
      <c r="N31" s="9">
        <f t="shared" si="0"/>
        <v>0.26116403912842101</v>
      </c>
      <c r="O31" s="4">
        <v>1935266276.6600001</v>
      </c>
      <c r="P31" s="4">
        <v>1935266276.6600001</v>
      </c>
      <c r="Q31" s="4">
        <v>1935266276.6600001</v>
      </c>
      <c r="R31" s="9">
        <f t="shared" si="1"/>
        <v>0.10185611982421053</v>
      </c>
    </row>
    <row r="32" spans="1:18" ht="33.75" x14ac:dyDescent="0.2">
      <c r="A32" s="1" t="s">
        <v>61</v>
      </c>
      <c r="B32" s="2" t="s">
        <v>20</v>
      </c>
      <c r="C32" s="2" t="s">
        <v>47</v>
      </c>
      <c r="D32" s="2" t="s">
        <v>22</v>
      </c>
      <c r="E32" s="3" t="s">
        <v>62</v>
      </c>
      <c r="F32" s="4">
        <v>77700975283</v>
      </c>
      <c r="G32" s="4">
        <v>0</v>
      </c>
      <c r="H32" s="4">
        <v>13244752642</v>
      </c>
      <c r="I32" s="4">
        <v>64456222641</v>
      </c>
      <c r="J32" s="4">
        <v>0</v>
      </c>
      <c r="K32" s="4">
        <v>55817501208</v>
      </c>
      <c r="L32" s="4">
        <v>8638721433</v>
      </c>
      <c r="M32" s="4">
        <v>33043729802.48</v>
      </c>
      <c r="N32" s="9">
        <f t="shared" si="0"/>
        <v>0.51265383617843585</v>
      </c>
      <c r="O32" s="4">
        <v>18888872180.470001</v>
      </c>
      <c r="P32" s="4">
        <v>14958471249.379999</v>
      </c>
      <c r="Q32" s="4">
        <v>14958471249.379999</v>
      </c>
      <c r="R32" s="9">
        <f t="shared" si="1"/>
        <v>0.232071794412989</v>
      </c>
    </row>
    <row r="33" spans="1:18" x14ac:dyDescent="0.2">
      <c r="A33" s="11"/>
      <c r="B33" s="12"/>
      <c r="C33" s="12"/>
      <c r="D33" s="12"/>
      <c r="E33" s="20" t="s">
        <v>74</v>
      </c>
      <c r="F33" s="15">
        <f>SUM(F28:F32)</f>
        <v>143345608813</v>
      </c>
      <c r="G33" s="15">
        <f t="shared" ref="G33:Q33" si="10">SUM(G28:G32)</f>
        <v>38244752642</v>
      </c>
      <c r="H33" s="15">
        <f t="shared" si="10"/>
        <v>38244752642</v>
      </c>
      <c r="I33" s="15">
        <f t="shared" si="10"/>
        <v>143345608813</v>
      </c>
      <c r="J33" s="15">
        <f t="shared" si="10"/>
        <v>0</v>
      </c>
      <c r="K33" s="15">
        <f t="shared" si="10"/>
        <v>120038044300.08</v>
      </c>
      <c r="L33" s="15">
        <f t="shared" si="10"/>
        <v>23307564512.919998</v>
      </c>
      <c r="M33" s="15">
        <f t="shared" si="10"/>
        <v>93958768656.270004</v>
      </c>
      <c r="N33" s="14">
        <f t="shared" si="0"/>
        <v>0.65547015659784125</v>
      </c>
      <c r="O33" s="15">
        <f t="shared" si="10"/>
        <v>49289119518.349998</v>
      </c>
      <c r="P33" s="15">
        <f t="shared" si="10"/>
        <v>45358718587.259995</v>
      </c>
      <c r="Q33" s="15">
        <f t="shared" si="10"/>
        <v>45358718587.259995</v>
      </c>
      <c r="R33" s="14">
        <f t="shared" si="1"/>
        <v>0.31642907629233508</v>
      </c>
    </row>
    <row r="34" spans="1:18" x14ac:dyDescent="0.2">
      <c r="A34" s="16"/>
      <c r="B34" s="17"/>
      <c r="C34" s="17"/>
      <c r="D34" s="17"/>
      <c r="E34" s="21" t="s">
        <v>75</v>
      </c>
      <c r="F34" s="23">
        <f>F25+F27+F33</f>
        <v>1071882596221</v>
      </c>
      <c r="G34" s="23">
        <f t="shared" ref="G34:Q34" si="11">G25+G27+G33</f>
        <v>192012624642</v>
      </c>
      <c r="H34" s="23">
        <f t="shared" si="11"/>
        <v>133873624642</v>
      </c>
      <c r="I34" s="23">
        <f t="shared" si="11"/>
        <v>1130021596221</v>
      </c>
      <c r="J34" s="23">
        <f t="shared" si="11"/>
        <v>0</v>
      </c>
      <c r="K34" s="23">
        <f t="shared" si="11"/>
        <v>1101410289070.1899</v>
      </c>
      <c r="L34" s="23">
        <f t="shared" si="11"/>
        <v>28611307150.809998</v>
      </c>
      <c r="M34" s="23">
        <f t="shared" si="11"/>
        <v>956934360576.28003</v>
      </c>
      <c r="N34" s="22">
        <f t="shared" si="0"/>
        <v>0.84682838255166493</v>
      </c>
      <c r="O34" s="23">
        <f t="shared" si="11"/>
        <v>905024391512.58997</v>
      </c>
      <c r="P34" s="23">
        <f t="shared" si="11"/>
        <v>900368133104.67993</v>
      </c>
      <c r="Q34" s="23">
        <f t="shared" si="11"/>
        <v>860415970883.25</v>
      </c>
      <c r="R34" s="19">
        <f t="shared" si="1"/>
        <v>0.76141551078372238</v>
      </c>
    </row>
  </sheetData>
  <printOptions horizontalCentered="1" verticalCentered="1"/>
  <pageMargins left="0.78740157480314965" right="0.78740157480314965" top="0.78740157480314965" bottom="0.78740157480314965" header="0.39370078740157483" footer="0.39370078740157483"/>
  <pageSetup paperSize="5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NOVIEMBRE 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Carlos Mauricio Moreno Ramirez</cp:lastModifiedBy>
  <cp:lastPrinted>2023-12-01T20:12:57Z</cp:lastPrinted>
  <dcterms:modified xsi:type="dcterms:W3CDTF">2023-12-01T20:13:38Z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