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curaduriagovco-my.sharepoint.com/personal/cmmoreno_procuraduria_gov_co/Documents/Documentos/PRESUPUESTO_2024/Reportes_de_ejecucion_2024/"/>
    </mc:Choice>
  </mc:AlternateContent>
  <xr:revisionPtr revIDLastSave="62" documentId="11_CAA4731DD63F8E774004EE0883786A2EB4E4F27D" xr6:coauthVersionLast="47" xr6:coauthVersionMax="47" xr10:uidLastSave="{C77D4774-7AC3-4D99-877E-95D233BDF47E}"/>
  <bookViews>
    <workbookView xWindow="-120" yWindow="-120" windowWidth="29040" windowHeight="15720" firstSheet="1" activeTab="1" xr2:uid="{00000000-000D-0000-FFFF-FFFF00000000}"/>
  </bookViews>
  <sheets>
    <sheet name="REP_EPG034_EjecucionPresupuesta" sheetId="1" state="hidden" r:id="rId1"/>
    <sheet name="29 FEBRERO 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2" l="1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Q29" i="2"/>
  <c r="P29" i="2"/>
  <c r="O29" i="2"/>
  <c r="M29" i="2"/>
  <c r="L29" i="2"/>
  <c r="K29" i="2"/>
  <c r="J29" i="2"/>
  <c r="I29" i="2"/>
  <c r="H29" i="2"/>
  <c r="G29" i="2"/>
  <c r="F29" i="2"/>
  <c r="Q24" i="2"/>
  <c r="P24" i="2"/>
  <c r="O24" i="2"/>
  <c r="M24" i="2"/>
  <c r="L24" i="2"/>
  <c r="K24" i="2"/>
  <c r="J24" i="2"/>
  <c r="I24" i="2"/>
  <c r="H24" i="2"/>
  <c r="G24" i="2"/>
  <c r="F24" i="2"/>
  <c r="Q16" i="2"/>
  <c r="P16" i="2"/>
  <c r="O16" i="2"/>
  <c r="M16" i="2"/>
  <c r="L16" i="2"/>
  <c r="K16" i="2"/>
  <c r="J16" i="2"/>
  <c r="I16" i="2"/>
  <c r="H16" i="2"/>
  <c r="G16" i="2"/>
  <c r="F16" i="2"/>
  <c r="Q10" i="2"/>
  <c r="P10" i="2"/>
  <c r="O10" i="2"/>
  <c r="M10" i="2"/>
  <c r="L10" i="2"/>
  <c r="K10" i="2"/>
  <c r="J10" i="2"/>
  <c r="I10" i="2"/>
  <c r="H10" i="2"/>
  <c r="G10" i="2"/>
  <c r="F10" i="2"/>
  <c r="Q8" i="2"/>
  <c r="P8" i="2"/>
  <c r="O8" i="2"/>
  <c r="M8" i="2"/>
  <c r="L8" i="2"/>
  <c r="K8" i="2"/>
  <c r="J8" i="2"/>
  <c r="I8" i="2"/>
  <c r="H8" i="2"/>
  <c r="G8" i="2"/>
  <c r="F8" i="2"/>
  <c r="F25" i="2" l="1"/>
  <c r="F30" i="2" s="1"/>
  <c r="P25" i="2"/>
  <c r="P30" i="2" s="1"/>
  <c r="H25" i="2"/>
  <c r="H30" i="2" s="1"/>
  <c r="O25" i="2"/>
  <c r="O30" i="2" s="1"/>
  <c r="G25" i="2"/>
  <c r="G30" i="2" s="1"/>
  <c r="K30" i="2"/>
  <c r="Q25" i="2"/>
  <c r="Q30" i="2" s="1"/>
  <c r="I25" i="2"/>
  <c r="I30" i="2" s="1"/>
  <c r="K25" i="2"/>
  <c r="J25" i="2"/>
  <c r="J30" i="2" s="1"/>
  <c r="L25" i="2"/>
  <c r="L30" i="2" s="1"/>
  <c r="M25" i="2"/>
  <c r="M30" i="2" s="1"/>
</calcChain>
</file>

<file path=xl/sharedStrings.xml><?xml version="1.0" encoding="utf-8"?>
<sst xmlns="http://schemas.openxmlformats.org/spreadsheetml/2006/main" count="507" uniqueCount="108">
  <si>
    <t>Año Fiscal:</t>
  </si>
  <si>
    <t/>
  </si>
  <si>
    <t>Vigencia:</t>
  </si>
  <si>
    <t>Actual</t>
  </si>
  <si>
    <t>Periodo:</t>
  </si>
  <si>
    <t>Enero-Febrero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</si>
  <si>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</si>
  <si>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</si>
  <si>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</si>
  <si>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</si>
  <si>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</si>
  <si>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</si>
  <si>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</si>
  <si>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</si>
  <si>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</si>
  <si>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</si>
  <si>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</si>
  <si>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</si>
  <si>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</si>
  <si>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</si>
  <si>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</si>
  <si>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</si>
  <si>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</si>
  <si>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</si>
  <si>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</si>
  <si>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</si>
  <si>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</si>
  <si>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</si>
  <si>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</si>
  <si>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</si>
  <si>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</si>
  <si>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</si>
  <si>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</si>
  <si>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25-01-01</t>
  </si>
  <si>
    <t>PROCURADURIA GENERAL DE LA NACION - GESTION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</si>
  <si>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</si>
  <si>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</si>
  <si>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</si>
  <si>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</si>
  <si>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</si>
  <si>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</si>
  <si>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</si>
  <si>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</si>
  <si>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</si>
  <si>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</si>
  <si>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</si>
  <si>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</si>
  <si>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</si>
  <si>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</si>
  <si>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</si>
  <si>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A-03-03-01-053</t>
  </si>
  <si>
    <t>053</t>
  </si>
  <si>
    <t>FONDO DE PROTECCIÓN DE JUSTICIA. DECRETO 1890 DE 1999 Y DECRETO 200 DE 2003</t>
  </si>
  <si>
    <t>A-03-03-01-999</t>
  </si>
  <si>
    <t>999</t>
  </si>
  <si>
    <t>OTRAS TRANSFERENCIAS - DISTRIBUCIÓN PREVIO CONCEPTO DGPPN</t>
  </si>
  <si>
    <t>A-03-04-02-012</t>
  </si>
  <si>
    <t>04</t>
  </si>
  <si>
    <t>012</t>
  </si>
  <si>
    <t>INCAPACIDADES Y LICENCIAS DE MATERNIDAD Y PATERNIDAD (NO DE PENSIONES)</t>
  </si>
  <si>
    <t>A-03-04-02-014</t>
  </si>
  <si>
    <t>014</t>
  </si>
  <si>
    <t>AUXILIO FUNERARIO (NO DE PENSIONES)</t>
  </si>
  <si>
    <t>A-03-10</t>
  </si>
  <si>
    <t>SENTENCIAS Y CONCILIACIONES</t>
  </si>
  <si>
    <t>A-07-01</t>
  </si>
  <si>
    <t>07</t>
  </si>
  <si>
    <t>CESANTÍAS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</si>
  <si>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</si>
  <si>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</si>
  <si>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</si>
  <si>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</si>
  <si>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</si>
  <si>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</si>
  <si>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</si>
  <si>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</si>
  <si>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</si>
  <si>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</si>
  <si>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</si>
  <si>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</si>
  <si>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05</t>
  </si>
  <si>
    <t>MULTAS, SANCIONES E INTERESES DE MORA</t>
  </si>
  <si>
    <t>C-2599-1000-16-53105B</t>
  </si>
  <si>
    <t>C</t>
  </si>
  <si>
    <t>2599</t>
  </si>
  <si>
    <t>1000</t>
  </si>
  <si>
    <t>16</t>
  </si>
  <si>
    <t>53105B</t>
  </si>
  <si>
    <t>5. CONVERGENCIA REGIONAL / B. ENTIDADES PÚBLICAS TERRITORIALES Y NACIONALES FORTALECIDAS</t>
  </si>
  <si>
    <t>C-2599-1000-17-53105B</t>
  </si>
  <si>
    <t>17</t>
  </si>
  <si>
    <t>C-2599-1000-18-53105B</t>
  </si>
  <si>
    <t>18</t>
  </si>
  <si>
    <t>%</t>
  </si>
  <si>
    <t>Entidad:</t>
  </si>
  <si>
    <t>PROCURADURIA GENERAL DE LA NACIÓN - GESTION GENERAL</t>
  </si>
  <si>
    <t>FEBRERO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</si>
  <si>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</si>
  <si>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</si>
  <si>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</si>
  <si>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</si>
  <si>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</si>
  <si>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</si>
  <si>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</si>
  <si>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</si>
  <si>
    <t>FORTALECIMIENTO DE LA GESTIÓN TECNOLÓGICA CON ENFOQUE DE INVESTIGACIÓN, DESARROLLO E INNOVACIÓN A NIVEL NACIONAL.
5. CONVERGENCIA REGIONAL / B. ENTIDADES PÚBLICAS TERRITORIALES Y NACIONALES FORTALECIDAS.</t>
  </si>
  <si>
    <t>FORTALECIMIENTO DE LA PRESTACIÓN DE SERVICIOS DE LA PGN EN EL MARCO DEL MIPGN TANTO A NIVEL TERRITORIAL COMO NACIONAL.
5. CONVERGENCIA REGIONAL / B. ENTIDADES PÚBLICAS TERRITORIALES Y NACIONALES FORTALECIDAS.</t>
  </si>
  <si>
    <t>FORTALECIMIENTO DE LA INFRAESTRUCTURA FÍSICA DE LA PGN NACIONAL.
5. CONVERGENCIA REGIONAL / B. ENTIDADES PÚBLICAS TERRITORIALES Y NACIONALES FORTALECIDAS.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</si>
</sst>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/>
    <xf numFmtId="43" fontId="6" fillId="0" borderId="1" xfId="1" applyFont="1" applyBorder="1" applyAlignment="1">
      <alignment horizontal="right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vertical="center" readingOrder="1"/>
    </xf>
    <xf numFmtId="0" fontId="7" fillId="0" borderId="0" xfId="0" applyFont="1" applyAlignment="1">
      <alignment horizontal="left" vertical="center" readingOrder="1"/>
    </xf>
    <xf numFmtId="0" fontId="6" fillId="3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43" fontId="7" fillId="3" borderId="1" xfId="1" applyFont="1" applyFill="1" applyBorder="1" applyAlignment="1">
      <alignment horizontal="right" vertical="center" wrapText="1" readingOrder="1"/>
    </xf>
    <xf numFmtId="10" fontId="7" fillId="3" borderId="1" xfId="2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43" fontId="7" fillId="2" borderId="1" xfId="1" applyFont="1" applyFill="1" applyBorder="1" applyAlignment="1">
      <alignment horizontal="right" vertical="center" wrapText="1" readingOrder="1"/>
    </xf>
    <xf numFmtId="10" fontId="7" fillId="2" borderId="1" xfId="2" applyNumberFormat="1" applyFont="1" applyFill="1" applyBorder="1" applyAlignment="1">
      <alignment horizontal="right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justify" vertical="center" wrapText="1" readingOrder="1"/>
    </xf>
    <xf numFmtId="10" fontId="6" fillId="0" borderId="1" xfId="2" applyNumberFormat="1" applyFont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showGridLines="0" workbookViewId="0"/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628560000000</v>
      </c>
      <c r="R5" s="6">
        <v>0</v>
      </c>
      <c r="S5" s="6">
        <v>0</v>
      </c>
      <c r="T5" s="6">
        <v>628560000000</v>
      </c>
      <c r="U5" s="6">
        <v>0</v>
      </c>
      <c r="V5" s="6">
        <v>628560000000</v>
      </c>
      <c r="W5" s="6">
        <v>0</v>
      </c>
      <c r="X5" s="6">
        <v>68194979194</v>
      </c>
      <c r="Y5" s="6">
        <v>68194979194</v>
      </c>
      <c r="Z5" s="6">
        <v>68194979194</v>
      </c>
      <c r="AA5" s="6">
        <v>68194979194</v>
      </c>
    </row>
    <row r="6" spans="1:27" ht="22.5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265433000000</v>
      </c>
      <c r="R6" s="6">
        <v>0</v>
      </c>
      <c r="S6" s="6">
        <v>0</v>
      </c>
      <c r="T6" s="6">
        <v>265433000000</v>
      </c>
      <c r="U6" s="6">
        <v>0</v>
      </c>
      <c r="V6" s="6">
        <v>265433000000</v>
      </c>
      <c r="W6" s="6">
        <v>0</v>
      </c>
      <c r="X6" s="6">
        <v>63690684617</v>
      </c>
      <c r="Y6" s="6">
        <v>63690684617</v>
      </c>
      <c r="Z6" s="6">
        <v>63690684617</v>
      </c>
      <c r="AA6" s="6">
        <v>63690684617</v>
      </c>
    </row>
    <row r="7" spans="1:27" ht="33.75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218505000000</v>
      </c>
      <c r="R7" s="6">
        <v>0</v>
      </c>
      <c r="S7" s="6">
        <v>0</v>
      </c>
      <c r="T7" s="6">
        <v>218505000000</v>
      </c>
      <c r="U7" s="6">
        <v>0</v>
      </c>
      <c r="V7" s="6">
        <v>218505000000</v>
      </c>
      <c r="W7" s="6">
        <v>0</v>
      </c>
      <c r="X7" s="6">
        <v>30242392919</v>
      </c>
      <c r="Y7" s="6">
        <v>30242392919</v>
      </c>
      <c r="Z7" s="6">
        <v>30242392919</v>
      </c>
      <c r="AA7" s="6">
        <v>30242392919</v>
      </c>
    </row>
    <row r="8" spans="1:27" ht="22.5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43</v>
      </c>
      <c r="F8" s="3"/>
      <c r="G8" s="3"/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49</v>
      </c>
      <c r="Q8" s="6">
        <v>70716000000</v>
      </c>
      <c r="R8" s="6">
        <v>0</v>
      </c>
      <c r="S8" s="6">
        <v>0</v>
      </c>
      <c r="T8" s="6">
        <v>70716000000</v>
      </c>
      <c r="U8" s="6">
        <v>0</v>
      </c>
      <c r="V8" s="6">
        <v>60869702562.610001</v>
      </c>
      <c r="W8" s="6">
        <v>9846297437.3899994</v>
      </c>
      <c r="X8" s="6">
        <v>42578033033.360001</v>
      </c>
      <c r="Y8" s="6">
        <v>6722207324.5200005</v>
      </c>
      <c r="Z8" s="6">
        <v>6126652816.7399998</v>
      </c>
      <c r="AA8" s="6">
        <v>6073018718.7399998</v>
      </c>
    </row>
    <row r="9" spans="1:27" ht="33.75" x14ac:dyDescent="0.25">
      <c r="A9" s="3" t="s">
        <v>33</v>
      </c>
      <c r="B9" s="4" t="s">
        <v>34</v>
      </c>
      <c r="C9" s="5" t="s">
        <v>50</v>
      </c>
      <c r="D9" s="3" t="s">
        <v>36</v>
      </c>
      <c r="E9" s="3" t="s">
        <v>46</v>
      </c>
      <c r="F9" s="3" t="s">
        <v>46</v>
      </c>
      <c r="G9" s="3" t="s">
        <v>37</v>
      </c>
      <c r="H9" s="3" t="s">
        <v>51</v>
      </c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340000000</v>
      </c>
      <c r="R9" s="6">
        <v>0</v>
      </c>
      <c r="S9" s="6">
        <v>0</v>
      </c>
      <c r="T9" s="6">
        <v>340000000</v>
      </c>
      <c r="U9" s="6">
        <v>0</v>
      </c>
      <c r="V9" s="6">
        <v>0</v>
      </c>
      <c r="W9" s="6">
        <v>340000000</v>
      </c>
      <c r="X9" s="6">
        <v>0</v>
      </c>
      <c r="Y9" s="6">
        <v>0</v>
      </c>
      <c r="Z9" s="6">
        <v>0</v>
      </c>
      <c r="AA9" s="6">
        <v>0</v>
      </c>
    </row>
    <row r="10" spans="1:27" ht="33.75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46</v>
      </c>
      <c r="G10" s="3" t="s">
        <v>37</v>
      </c>
      <c r="H10" s="3" t="s">
        <v>54</v>
      </c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55</v>
      </c>
      <c r="Q10" s="6">
        <v>20385000000</v>
      </c>
      <c r="R10" s="6">
        <v>0</v>
      </c>
      <c r="S10" s="6">
        <v>0</v>
      </c>
      <c r="T10" s="6">
        <v>20385000000</v>
      </c>
      <c r="U10" s="6">
        <v>20385000000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</row>
    <row r="11" spans="1:27" ht="33.75" x14ac:dyDescent="0.25">
      <c r="A11" s="3" t="s">
        <v>33</v>
      </c>
      <c r="B11" s="4" t="s">
        <v>34</v>
      </c>
      <c r="C11" s="5" t="s">
        <v>56</v>
      </c>
      <c r="D11" s="3" t="s">
        <v>36</v>
      </c>
      <c r="E11" s="3" t="s">
        <v>46</v>
      </c>
      <c r="F11" s="3" t="s">
        <v>57</v>
      </c>
      <c r="G11" s="3" t="s">
        <v>43</v>
      </c>
      <c r="H11" s="3" t="s">
        <v>58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59</v>
      </c>
      <c r="Q11" s="6">
        <v>2188000000</v>
      </c>
      <c r="R11" s="6">
        <v>0</v>
      </c>
      <c r="S11" s="6">
        <v>0</v>
      </c>
      <c r="T11" s="6">
        <v>2188000000</v>
      </c>
      <c r="U11" s="6">
        <v>0</v>
      </c>
      <c r="V11" s="6">
        <v>2188000000</v>
      </c>
      <c r="W11" s="6">
        <v>0</v>
      </c>
      <c r="X11" s="6">
        <v>583700942</v>
      </c>
      <c r="Y11" s="6">
        <v>583700942</v>
      </c>
      <c r="Z11" s="6">
        <v>583700942</v>
      </c>
      <c r="AA11" s="6">
        <v>583700942</v>
      </c>
    </row>
    <row r="12" spans="1:27" ht="22.5" x14ac:dyDescent="0.25">
      <c r="A12" s="3" t="s">
        <v>33</v>
      </c>
      <c r="B12" s="4" t="s">
        <v>34</v>
      </c>
      <c r="C12" s="5" t="s">
        <v>60</v>
      </c>
      <c r="D12" s="3" t="s">
        <v>36</v>
      </c>
      <c r="E12" s="3" t="s">
        <v>46</v>
      </c>
      <c r="F12" s="3" t="s">
        <v>57</v>
      </c>
      <c r="G12" s="3" t="s">
        <v>43</v>
      </c>
      <c r="H12" s="3" t="s">
        <v>61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62</v>
      </c>
      <c r="Q12" s="6">
        <v>44000000</v>
      </c>
      <c r="R12" s="6">
        <v>0</v>
      </c>
      <c r="S12" s="6">
        <v>0</v>
      </c>
      <c r="T12" s="6">
        <v>44000000</v>
      </c>
      <c r="U12" s="6">
        <v>0</v>
      </c>
      <c r="V12" s="6">
        <v>0</v>
      </c>
      <c r="W12" s="6">
        <v>44000000</v>
      </c>
      <c r="X12" s="6">
        <v>0</v>
      </c>
      <c r="Y12" s="6">
        <v>0</v>
      </c>
      <c r="Z12" s="6">
        <v>0</v>
      </c>
      <c r="AA12" s="6">
        <v>0</v>
      </c>
    </row>
    <row r="13" spans="1:27" ht="22.5" x14ac:dyDescent="0.25">
      <c r="A13" s="3" t="s">
        <v>33</v>
      </c>
      <c r="B13" s="4" t="s">
        <v>34</v>
      </c>
      <c r="C13" s="5" t="s">
        <v>63</v>
      </c>
      <c r="D13" s="3" t="s">
        <v>36</v>
      </c>
      <c r="E13" s="3" t="s">
        <v>46</v>
      </c>
      <c r="F13" s="3" t="s">
        <v>39</v>
      </c>
      <c r="G13" s="3"/>
      <c r="H13" s="3"/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64</v>
      </c>
      <c r="Q13" s="6">
        <v>20000000000</v>
      </c>
      <c r="R13" s="6">
        <v>0</v>
      </c>
      <c r="S13" s="6">
        <v>0</v>
      </c>
      <c r="T13" s="6">
        <v>20000000000</v>
      </c>
      <c r="U13" s="6">
        <v>0</v>
      </c>
      <c r="V13" s="6">
        <v>20000000000</v>
      </c>
      <c r="W13" s="6">
        <v>0</v>
      </c>
      <c r="X13" s="6">
        <v>251428465</v>
      </c>
      <c r="Y13" s="6">
        <v>146017680</v>
      </c>
      <c r="Z13" s="6">
        <v>146017680</v>
      </c>
      <c r="AA13" s="6">
        <v>90133968</v>
      </c>
    </row>
    <row r="14" spans="1:27" ht="22.5" x14ac:dyDescent="0.25">
      <c r="A14" s="3" t="s">
        <v>33</v>
      </c>
      <c r="B14" s="4" t="s">
        <v>34</v>
      </c>
      <c r="C14" s="5" t="s">
        <v>65</v>
      </c>
      <c r="D14" s="3" t="s">
        <v>36</v>
      </c>
      <c r="E14" s="3" t="s">
        <v>66</v>
      </c>
      <c r="F14" s="3" t="s">
        <v>37</v>
      </c>
      <c r="G14" s="3"/>
      <c r="H14" s="3"/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67</v>
      </c>
      <c r="Q14" s="6">
        <v>2798000000</v>
      </c>
      <c r="R14" s="6">
        <v>0</v>
      </c>
      <c r="S14" s="6">
        <v>0</v>
      </c>
      <c r="T14" s="6">
        <v>2798000000</v>
      </c>
      <c r="U14" s="6">
        <v>0</v>
      </c>
      <c r="V14" s="6">
        <v>2798000000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22.5" x14ac:dyDescent="0.25">
      <c r="A15" s="3" t="s">
        <v>33</v>
      </c>
      <c r="B15" s="4" t="s">
        <v>34</v>
      </c>
      <c r="C15" s="5" t="s">
        <v>68</v>
      </c>
      <c r="D15" s="3" t="s">
        <v>36</v>
      </c>
      <c r="E15" s="3" t="s">
        <v>69</v>
      </c>
      <c r="F15" s="3" t="s">
        <v>37</v>
      </c>
      <c r="G15" s="3"/>
      <c r="H15" s="3"/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70</v>
      </c>
      <c r="Q15" s="6">
        <v>1187000000</v>
      </c>
      <c r="R15" s="6">
        <v>0</v>
      </c>
      <c r="S15" s="6">
        <v>0</v>
      </c>
      <c r="T15" s="6">
        <v>1187000000</v>
      </c>
      <c r="U15" s="6">
        <v>0</v>
      </c>
      <c r="V15" s="6">
        <v>1187000000</v>
      </c>
      <c r="W15" s="6">
        <v>0</v>
      </c>
      <c r="X15" s="6">
        <v>950119179.99000001</v>
      </c>
      <c r="Y15" s="6">
        <v>938134580.99000001</v>
      </c>
      <c r="Z15" s="6">
        <v>925360037.63</v>
      </c>
      <c r="AA15" s="6">
        <v>902528892.63</v>
      </c>
    </row>
    <row r="16" spans="1:27" ht="22.5" x14ac:dyDescent="0.25">
      <c r="A16" s="3" t="s">
        <v>33</v>
      </c>
      <c r="B16" s="4" t="s">
        <v>34</v>
      </c>
      <c r="C16" s="5" t="s">
        <v>71</v>
      </c>
      <c r="D16" s="3" t="s">
        <v>36</v>
      </c>
      <c r="E16" s="3" t="s">
        <v>69</v>
      </c>
      <c r="F16" s="3" t="s">
        <v>46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72</v>
      </c>
      <c r="Q16" s="6">
        <v>10000000</v>
      </c>
      <c r="R16" s="6">
        <v>0</v>
      </c>
      <c r="S16" s="6">
        <v>0</v>
      </c>
      <c r="T16" s="6">
        <v>10000000</v>
      </c>
      <c r="U16" s="6">
        <v>0</v>
      </c>
      <c r="V16" s="6">
        <v>10000000</v>
      </c>
      <c r="W16" s="6">
        <v>0</v>
      </c>
      <c r="X16" s="6">
        <v>446532.05</v>
      </c>
      <c r="Y16" s="6">
        <v>446532.05</v>
      </c>
      <c r="Z16" s="6">
        <v>446532.05</v>
      </c>
      <c r="AA16" s="6">
        <v>446532.05</v>
      </c>
    </row>
    <row r="17" spans="1:27" ht="22.5" x14ac:dyDescent="0.25">
      <c r="A17" s="3" t="s">
        <v>33</v>
      </c>
      <c r="B17" s="4" t="s">
        <v>34</v>
      </c>
      <c r="C17" s="5" t="s">
        <v>73</v>
      </c>
      <c r="D17" s="3" t="s">
        <v>36</v>
      </c>
      <c r="E17" s="3" t="s">
        <v>69</v>
      </c>
      <c r="F17" s="3" t="s">
        <v>57</v>
      </c>
      <c r="G17" s="3" t="s">
        <v>37</v>
      </c>
      <c r="H17" s="3"/>
      <c r="I17" s="3"/>
      <c r="J17" s="3"/>
      <c r="K17" s="3"/>
      <c r="L17" s="3"/>
      <c r="M17" s="3" t="s">
        <v>38</v>
      </c>
      <c r="N17" s="3" t="s">
        <v>74</v>
      </c>
      <c r="O17" s="3" t="s">
        <v>75</v>
      </c>
      <c r="P17" s="4" t="s">
        <v>76</v>
      </c>
      <c r="Q17" s="6">
        <v>2722000000</v>
      </c>
      <c r="R17" s="6">
        <v>0</v>
      </c>
      <c r="S17" s="6">
        <v>0</v>
      </c>
      <c r="T17" s="6">
        <v>2722000000</v>
      </c>
      <c r="U17" s="6">
        <v>0</v>
      </c>
      <c r="V17" s="6">
        <v>0</v>
      </c>
      <c r="W17" s="6">
        <v>2722000000</v>
      </c>
      <c r="X17" s="6">
        <v>0</v>
      </c>
      <c r="Y17" s="6">
        <v>0</v>
      </c>
      <c r="Z17" s="6">
        <v>0</v>
      </c>
      <c r="AA17" s="6">
        <v>0</v>
      </c>
    </row>
    <row r="18" spans="1:27" ht="22.5" x14ac:dyDescent="0.2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69</v>
      </c>
      <c r="F18" s="3" t="s">
        <v>57</v>
      </c>
      <c r="G18" s="3" t="s">
        <v>57</v>
      </c>
      <c r="H18" s="3"/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78</v>
      </c>
      <c r="Q18" s="6">
        <v>33000000</v>
      </c>
      <c r="R18" s="6">
        <v>0</v>
      </c>
      <c r="S18" s="6">
        <v>0</v>
      </c>
      <c r="T18" s="6">
        <v>33000000</v>
      </c>
      <c r="U18" s="6">
        <v>0</v>
      </c>
      <c r="V18" s="6">
        <v>0</v>
      </c>
      <c r="W18" s="6">
        <v>33000000</v>
      </c>
      <c r="X18" s="6">
        <v>0</v>
      </c>
      <c r="Y18" s="6">
        <v>0</v>
      </c>
      <c r="Z18" s="6">
        <v>0</v>
      </c>
      <c r="AA18" s="6">
        <v>0</v>
      </c>
    </row>
    <row r="19" spans="1:27" ht="22.5" x14ac:dyDescent="0.25">
      <c r="A19" s="3" t="s">
        <v>33</v>
      </c>
      <c r="B19" s="4" t="s">
        <v>34</v>
      </c>
      <c r="C19" s="5" t="s">
        <v>79</v>
      </c>
      <c r="D19" s="3" t="s">
        <v>36</v>
      </c>
      <c r="E19" s="3" t="s">
        <v>69</v>
      </c>
      <c r="F19" s="3" t="s">
        <v>80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81</v>
      </c>
      <c r="Q19" s="6">
        <v>2185000000</v>
      </c>
      <c r="R19" s="6">
        <v>0</v>
      </c>
      <c r="S19" s="6">
        <v>0</v>
      </c>
      <c r="T19" s="6">
        <v>2185000000</v>
      </c>
      <c r="U19" s="6">
        <v>0</v>
      </c>
      <c r="V19" s="6">
        <v>2165000000</v>
      </c>
      <c r="W19" s="6">
        <v>20000000</v>
      </c>
      <c r="X19" s="6">
        <v>10902972</v>
      </c>
      <c r="Y19" s="6">
        <v>10902972</v>
      </c>
      <c r="Z19" s="6">
        <v>10902972</v>
      </c>
      <c r="AA19" s="6">
        <v>10902972</v>
      </c>
    </row>
    <row r="20" spans="1:27" ht="45" x14ac:dyDescent="0.25">
      <c r="A20" s="3" t="s">
        <v>33</v>
      </c>
      <c r="B20" s="4" t="s">
        <v>34</v>
      </c>
      <c r="C20" s="5" t="s">
        <v>82</v>
      </c>
      <c r="D20" s="3" t="s">
        <v>83</v>
      </c>
      <c r="E20" s="3" t="s">
        <v>84</v>
      </c>
      <c r="F20" s="3" t="s">
        <v>85</v>
      </c>
      <c r="G20" s="3" t="s">
        <v>86</v>
      </c>
      <c r="H20" s="3" t="s">
        <v>87</v>
      </c>
      <c r="I20" s="3"/>
      <c r="J20" s="3"/>
      <c r="K20" s="3"/>
      <c r="L20" s="3"/>
      <c r="M20" s="3" t="s">
        <v>38</v>
      </c>
      <c r="N20" s="3" t="s">
        <v>74</v>
      </c>
      <c r="O20" s="3" t="s">
        <v>40</v>
      </c>
      <c r="P20" s="4" t="s">
        <v>88</v>
      </c>
      <c r="Q20" s="6">
        <v>40620927668</v>
      </c>
      <c r="R20" s="6">
        <v>0</v>
      </c>
      <c r="S20" s="6">
        <v>0</v>
      </c>
      <c r="T20" s="6">
        <v>40620927668</v>
      </c>
      <c r="U20" s="6">
        <v>0</v>
      </c>
      <c r="V20" s="6">
        <v>9951802383</v>
      </c>
      <c r="W20" s="6">
        <v>30669125285</v>
      </c>
      <c r="X20" s="6">
        <v>9064899339.3299999</v>
      </c>
      <c r="Y20" s="6">
        <v>4400000</v>
      </c>
      <c r="Z20" s="6">
        <v>2200000</v>
      </c>
      <c r="AA20" s="6">
        <v>2200000</v>
      </c>
    </row>
    <row r="21" spans="1:27" ht="45" x14ac:dyDescent="0.25">
      <c r="A21" s="3" t="s">
        <v>33</v>
      </c>
      <c r="B21" s="4" t="s">
        <v>34</v>
      </c>
      <c r="C21" s="5" t="s">
        <v>89</v>
      </c>
      <c r="D21" s="3" t="s">
        <v>83</v>
      </c>
      <c r="E21" s="3" t="s">
        <v>84</v>
      </c>
      <c r="F21" s="3" t="s">
        <v>85</v>
      </c>
      <c r="G21" s="3" t="s">
        <v>90</v>
      </c>
      <c r="H21" s="3" t="s">
        <v>87</v>
      </c>
      <c r="I21" s="3"/>
      <c r="J21" s="3"/>
      <c r="K21" s="3"/>
      <c r="L21" s="3"/>
      <c r="M21" s="3" t="s">
        <v>38</v>
      </c>
      <c r="N21" s="3" t="s">
        <v>74</v>
      </c>
      <c r="O21" s="3" t="s">
        <v>40</v>
      </c>
      <c r="P21" s="4" t="s">
        <v>88</v>
      </c>
      <c r="Q21" s="6">
        <v>37525447500</v>
      </c>
      <c r="R21" s="6">
        <v>0</v>
      </c>
      <c r="S21" s="6">
        <v>0</v>
      </c>
      <c r="T21" s="6">
        <v>37525447500</v>
      </c>
      <c r="U21" s="6">
        <v>0</v>
      </c>
      <c r="V21" s="6">
        <v>12048572533.17</v>
      </c>
      <c r="W21" s="6">
        <v>25476874966.830002</v>
      </c>
      <c r="X21" s="6">
        <v>2085895277.3299999</v>
      </c>
      <c r="Y21" s="6">
        <v>26495565.52</v>
      </c>
      <c r="Z21" s="6">
        <v>26495565.52</v>
      </c>
      <c r="AA21" s="6">
        <v>26495565.52</v>
      </c>
    </row>
    <row r="22" spans="1:27" ht="45" x14ac:dyDescent="0.25">
      <c r="A22" s="3" t="s">
        <v>33</v>
      </c>
      <c r="B22" s="4" t="s">
        <v>34</v>
      </c>
      <c r="C22" s="5" t="s">
        <v>91</v>
      </c>
      <c r="D22" s="3" t="s">
        <v>83</v>
      </c>
      <c r="E22" s="3" t="s">
        <v>84</v>
      </c>
      <c r="F22" s="3" t="s">
        <v>85</v>
      </c>
      <c r="G22" s="3" t="s">
        <v>92</v>
      </c>
      <c r="H22" s="3" t="s">
        <v>87</v>
      </c>
      <c r="I22" s="3"/>
      <c r="J22" s="3"/>
      <c r="K22" s="3"/>
      <c r="L22" s="3"/>
      <c r="M22" s="3" t="s">
        <v>38</v>
      </c>
      <c r="N22" s="3" t="s">
        <v>74</v>
      </c>
      <c r="O22" s="3" t="s">
        <v>40</v>
      </c>
      <c r="P22" s="4" t="s">
        <v>88</v>
      </c>
      <c r="Q22" s="6">
        <v>58666341362</v>
      </c>
      <c r="R22" s="6">
        <v>0</v>
      </c>
      <c r="S22" s="6">
        <v>0</v>
      </c>
      <c r="T22" s="6">
        <v>58666341362</v>
      </c>
      <c r="U22" s="6">
        <v>0</v>
      </c>
      <c r="V22" s="6">
        <v>23024414634</v>
      </c>
      <c r="W22" s="6">
        <v>35641926728</v>
      </c>
      <c r="X22" s="6">
        <v>9052314634</v>
      </c>
      <c r="Y22" s="6">
        <v>0</v>
      </c>
      <c r="Z22" s="6">
        <v>0</v>
      </c>
      <c r="AA22" s="6">
        <v>0</v>
      </c>
    </row>
    <row r="23" spans="1:27" x14ac:dyDescent="0.25">
      <c r="A23" s="3" t="s">
        <v>1</v>
      </c>
      <c r="B23" s="4" t="s">
        <v>1</v>
      </c>
      <c r="C23" s="5" t="s">
        <v>1</v>
      </c>
      <c r="D23" s="3" t="s">
        <v>1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1</v>
      </c>
      <c r="K23" s="3" t="s">
        <v>1</v>
      </c>
      <c r="L23" s="3" t="s">
        <v>1</v>
      </c>
      <c r="M23" s="3" t="s">
        <v>1</v>
      </c>
      <c r="N23" s="3" t="s">
        <v>1</v>
      </c>
      <c r="O23" s="3" t="s">
        <v>1</v>
      </c>
      <c r="P23" s="4" t="s">
        <v>1</v>
      </c>
      <c r="Q23" s="6">
        <v>1371918716530</v>
      </c>
      <c r="R23" s="6">
        <v>0</v>
      </c>
      <c r="S23" s="6">
        <v>0</v>
      </c>
      <c r="T23" s="6">
        <v>1371918716530</v>
      </c>
      <c r="U23" s="6">
        <v>20385000000</v>
      </c>
      <c r="V23" s="6">
        <v>1246740492112.78</v>
      </c>
      <c r="W23" s="6">
        <v>104793224417.22</v>
      </c>
      <c r="X23" s="6">
        <v>226705797105.06</v>
      </c>
      <c r="Y23" s="6">
        <v>170560362327.07999</v>
      </c>
      <c r="Z23" s="6">
        <v>169949833275.94</v>
      </c>
      <c r="AA23" s="6">
        <v>169817484320.94</v>
      </c>
    </row>
    <row r="24" spans="1:27" x14ac:dyDescent="0.25">
      <c r="A24" s="3" t="s">
        <v>1</v>
      </c>
      <c r="B24" s="7" t="s">
        <v>1</v>
      </c>
      <c r="C24" s="5" t="s">
        <v>1</v>
      </c>
      <c r="D24" s="3" t="s">
        <v>1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P24" s="4" t="s">
        <v>1</v>
      </c>
      <c r="Q24" s="8" t="s">
        <v>1</v>
      </c>
      <c r="R24" s="8" t="s">
        <v>1</v>
      </c>
      <c r="S24" s="8" t="s">
        <v>1</v>
      </c>
      <c r="T24" s="8" t="s">
        <v>1</v>
      </c>
      <c r="U24" s="8" t="s">
        <v>1</v>
      </c>
      <c r="V24" s="8" t="s">
        <v>1</v>
      </c>
      <c r="W24" s="8" t="s">
        <v>1</v>
      </c>
      <c r="X24" s="8" t="s">
        <v>1</v>
      </c>
      <c r="Y24" s="8" t="s">
        <v>1</v>
      </c>
      <c r="Z24" s="8" t="s">
        <v>1</v>
      </c>
      <c r="AA24" s="8" t="s">
        <v>1</v>
      </c>
    </row>
    <row r="25" spans="1:27" ht="0" hidden="1" customHeight="1" x14ac:dyDescent="0.25"/>
    <row r="26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0"/>
  <sheetViews>
    <sheetView showGridLines="0" tabSelected="1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13.28515625" style="13" customWidth="1"/>
    <col min="2" max="2" width="9.5703125" style="13" customWidth="1"/>
    <col min="3" max="3" width="8" style="13" customWidth="1"/>
    <col min="4" max="4" width="9.5703125" style="13" customWidth="1"/>
    <col min="5" max="5" width="30.7109375" style="13" customWidth="1"/>
    <col min="6" max="13" width="18.85546875" style="13" customWidth="1"/>
    <col min="14" max="14" width="9.7109375" style="13" customWidth="1"/>
    <col min="15" max="17" width="18.85546875" style="13" customWidth="1"/>
    <col min="18" max="18" width="9.7109375" style="13" customWidth="1"/>
    <col min="19" max="16384" width="11.42578125" style="13"/>
  </cols>
  <sheetData>
    <row r="1" spans="1:18" x14ac:dyDescent="0.2">
      <c r="A1" s="16" t="s">
        <v>0</v>
      </c>
      <c r="B1" s="12" t="s">
        <v>1</v>
      </c>
      <c r="C1" s="17">
        <v>2024</v>
      </c>
      <c r="D1" s="12"/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/>
      <c r="O1" s="12" t="s">
        <v>1</v>
      </c>
      <c r="P1" s="12" t="s">
        <v>1</v>
      </c>
      <c r="Q1" s="12" t="s">
        <v>1</v>
      </c>
      <c r="R1" s="12"/>
    </row>
    <row r="2" spans="1:18" x14ac:dyDescent="0.2">
      <c r="A2" s="16" t="s">
        <v>94</v>
      </c>
      <c r="B2" s="12" t="s">
        <v>1</v>
      </c>
      <c r="C2" s="17" t="s">
        <v>95</v>
      </c>
      <c r="D2" s="12"/>
      <c r="E2" s="12"/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/>
      <c r="O2" s="12" t="s">
        <v>1</v>
      </c>
      <c r="P2" s="12" t="s">
        <v>1</v>
      </c>
      <c r="Q2" s="12" t="s">
        <v>1</v>
      </c>
      <c r="R2" s="12"/>
    </row>
    <row r="3" spans="1:18" x14ac:dyDescent="0.2">
      <c r="A3" s="16" t="s">
        <v>4</v>
      </c>
      <c r="B3" s="12" t="s">
        <v>1</v>
      </c>
      <c r="C3" s="17" t="s">
        <v>96</v>
      </c>
      <c r="D3" s="12"/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/>
      <c r="O3" s="12" t="s">
        <v>1</v>
      </c>
      <c r="P3" s="12" t="s">
        <v>1</v>
      </c>
      <c r="Q3" s="12" t="s">
        <v>1</v>
      </c>
      <c r="R3" s="12"/>
    </row>
    <row r="4" spans="1:18" ht="12" customHeight="1" x14ac:dyDescent="0.2">
      <c r="A4" s="15" t="s">
        <v>8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15" t="s">
        <v>28</v>
      </c>
      <c r="M4" s="15" t="s">
        <v>29</v>
      </c>
      <c r="N4" s="15" t="s">
        <v>93</v>
      </c>
      <c r="O4" s="15" t="s">
        <v>30</v>
      </c>
      <c r="P4" s="15" t="s">
        <v>31</v>
      </c>
      <c r="Q4" s="15" t="s">
        <v>32</v>
      </c>
      <c r="R4" s="15" t="s">
        <v>93</v>
      </c>
    </row>
    <row r="5" spans="1:18" ht="12" customHeight="1" x14ac:dyDescent="0.2">
      <c r="A5" s="9" t="s">
        <v>35</v>
      </c>
      <c r="B5" s="10" t="s">
        <v>38</v>
      </c>
      <c r="C5" s="10" t="s">
        <v>39</v>
      </c>
      <c r="D5" s="10" t="s">
        <v>40</v>
      </c>
      <c r="E5" s="11" t="s">
        <v>41</v>
      </c>
      <c r="F5" s="14">
        <v>628560000000</v>
      </c>
      <c r="G5" s="14">
        <v>0</v>
      </c>
      <c r="H5" s="14">
        <v>0</v>
      </c>
      <c r="I5" s="14">
        <v>628560000000</v>
      </c>
      <c r="J5" s="14">
        <v>0</v>
      </c>
      <c r="K5" s="14">
        <v>628560000000</v>
      </c>
      <c r="L5" s="14">
        <v>0</v>
      </c>
      <c r="M5" s="14">
        <v>68194979194</v>
      </c>
      <c r="N5" s="31">
        <f>M5/I5</f>
        <v>0.1084939849719995</v>
      </c>
      <c r="O5" s="14">
        <v>68194979194</v>
      </c>
      <c r="P5" s="14">
        <v>68194979194</v>
      </c>
      <c r="Q5" s="14">
        <v>68194979194</v>
      </c>
      <c r="R5" s="31">
        <f>Q5/I5</f>
        <v>0.1084939849719995</v>
      </c>
    </row>
    <row r="6" spans="1:18" ht="24" customHeight="1" x14ac:dyDescent="0.2">
      <c r="A6" s="9" t="s">
        <v>42</v>
      </c>
      <c r="B6" s="10" t="s">
        <v>38</v>
      </c>
      <c r="C6" s="10" t="s">
        <v>39</v>
      </c>
      <c r="D6" s="10" t="s">
        <v>40</v>
      </c>
      <c r="E6" s="11" t="s">
        <v>44</v>
      </c>
      <c r="F6" s="14">
        <v>265433000000</v>
      </c>
      <c r="G6" s="14">
        <v>0</v>
      </c>
      <c r="H6" s="14">
        <v>0</v>
      </c>
      <c r="I6" s="14">
        <v>265433000000</v>
      </c>
      <c r="J6" s="14">
        <v>0</v>
      </c>
      <c r="K6" s="14">
        <v>265433000000</v>
      </c>
      <c r="L6" s="14">
        <v>0</v>
      </c>
      <c r="M6" s="14">
        <v>63690684617</v>
      </c>
      <c r="N6" s="31">
        <f t="shared" ref="N6:N30" si="0">M6/I6</f>
        <v>0.23995013663335005</v>
      </c>
      <c r="O6" s="14">
        <v>63690684617</v>
      </c>
      <c r="P6" s="14">
        <v>63690684617</v>
      </c>
      <c r="Q6" s="14">
        <v>63690684617</v>
      </c>
      <c r="R6" s="31">
        <f t="shared" ref="R6:R30" si="1">Q6/I6</f>
        <v>0.23995013663335005</v>
      </c>
    </row>
    <row r="7" spans="1:18" ht="24" customHeight="1" x14ac:dyDescent="0.2">
      <c r="A7" s="9" t="s">
        <v>45</v>
      </c>
      <c r="B7" s="10" t="s">
        <v>38</v>
      </c>
      <c r="C7" s="10" t="s">
        <v>39</v>
      </c>
      <c r="D7" s="10" t="s">
        <v>40</v>
      </c>
      <c r="E7" s="11" t="s">
        <v>47</v>
      </c>
      <c r="F7" s="14">
        <v>218505000000</v>
      </c>
      <c r="G7" s="14">
        <v>0</v>
      </c>
      <c r="H7" s="14">
        <v>0</v>
      </c>
      <c r="I7" s="14">
        <v>218505000000</v>
      </c>
      <c r="J7" s="14">
        <v>0</v>
      </c>
      <c r="K7" s="14">
        <v>218505000000</v>
      </c>
      <c r="L7" s="14">
        <v>0</v>
      </c>
      <c r="M7" s="14">
        <v>30242392919</v>
      </c>
      <c r="N7" s="31">
        <f t="shared" si="0"/>
        <v>0.13840595372645934</v>
      </c>
      <c r="O7" s="14">
        <v>30242392919</v>
      </c>
      <c r="P7" s="14">
        <v>30242392919</v>
      </c>
      <c r="Q7" s="14">
        <v>30242392919</v>
      </c>
      <c r="R7" s="31">
        <f t="shared" si="1"/>
        <v>0.13840595372645934</v>
      </c>
    </row>
    <row r="8" spans="1:18" ht="12" customHeight="1" x14ac:dyDescent="0.2">
      <c r="A8" s="18"/>
      <c r="B8" s="19"/>
      <c r="C8" s="19"/>
      <c r="D8" s="19"/>
      <c r="E8" s="20" t="s">
        <v>97</v>
      </c>
      <c r="F8" s="21">
        <f>SUM(F5:F7)</f>
        <v>1112498000000</v>
      </c>
      <c r="G8" s="21">
        <f t="shared" ref="G8:Q8" si="2">SUM(G5:G7)</f>
        <v>0</v>
      </c>
      <c r="H8" s="21">
        <f t="shared" si="2"/>
        <v>0</v>
      </c>
      <c r="I8" s="21">
        <f t="shared" si="2"/>
        <v>1112498000000</v>
      </c>
      <c r="J8" s="21">
        <f t="shared" si="2"/>
        <v>0</v>
      </c>
      <c r="K8" s="21">
        <f t="shared" si="2"/>
        <v>1112498000000</v>
      </c>
      <c r="L8" s="21">
        <f t="shared" si="2"/>
        <v>0</v>
      </c>
      <c r="M8" s="21">
        <f t="shared" si="2"/>
        <v>162128056730</v>
      </c>
      <c r="N8" s="22">
        <f t="shared" si="0"/>
        <v>0.14573334669365698</v>
      </c>
      <c r="O8" s="21">
        <f t="shared" si="2"/>
        <v>162128056730</v>
      </c>
      <c r="P8" s="21">
        <f t="shared" si="2"/>
        <v>162128056730</v>
      </c>
      <c r="Q8" s="21">
        <f t="shared" si="2"/>
        <v>162128056730</v>
      </c>
      <c r="R8" s="22">
        <f t="shared" si="1"/>
        <v>0.14573334669365698</v>
      </c>
    </row>
    <row r="9" spans="1:18" ht="12" customHeight="1" x14ac:dyDescent="0.2">
      <c r="A9" s="9" t="s">
        <v>48</v>
      </c>
      <c r="B9" s="10" t="s">
        <v>38</v>
      </c>
      <c r="C9" s="10" t="s">
        <v>39</v>
      </c>
      <c r="D9" s="10" t="s">
        <v>40</v>
      </c>
      <c r="E9" s="11" t="s">
        <v>49</v>
      </c>
      <c r="F9" s="14">
        <v>70716000000</v>
      </c>
      <c r="G9" s="14">
        <v>0</v>
      </c>
      <c r="H9" s="14">
        <v>0</v>
      </c>
      <c r="I9" s="14">
        <v>70716000000</v>
      </c>
      <c r="J9" s="14">
        <v>0</v>
      </c>
      <c r="K9" s="14">
        <v>60869702562.610001</v>
      </c>
      <c r="L9" s="14">
        <v>9846297437.3899994</v>
      </c>
      <c r="M9" s="14">
        <v>42578033033.360001</v>
      </c>
      <c r="N9" s="31">
        <f t="shared" si="0"/>
        <v>0.60209900211211043</v>
      </c>
      <c r="O9" s="14">
        <v>6722207324.5200005</v>
      </c>
      <c r="P9" s="14">
        <v>6126652816.7399998</v>
      </c>
      <c r="Q9" s="14">
        <v>6073018718.7399998</v>
      </c>
      <c r="R9" s="31">
        <f t="shared" si="1"/>
        <v>8.5878990875332309E-2</v>
      </c>
    </row>
    <row r="10" spans="1:18" ht="12" customHeight="1" x14ac:dyDescent="0.2">
      <c r="A10" s="18"/>
      <c r="B10" s="19"/>
      <c r="C10" s="19"/>
      <c r="D10" s="19"/>
      <c r="E10" s="20" t="s">
        <v>98</v>
      </c>
      <c r="F10" s="21">
        <f>SUM(F9)</f>
        <v>70716000000</v>
      </c>
      <c r="G10" s="21">
        <f t="shared" ref="G10:Q10" si="3">SUM(G9)</f>
        <v>0</v>
      </c>
      <c r="H10" s="21">
        <f t="shared" si="3"/>
        <v>0</v>
      </c>
      <c r="I10" s="21">
        <f t="shared" si="3"/>
        <v>70716000000</v>
      </c>
      <c r="J10" s="21">
        <f t="shared" si="3"/>
        <v>0</v>
      </c>
      <c r="K10" s="21">
        <f t="shared" si="3"/>
        <v>60869702562.610001</v>
      </c>
      <c r="L10" s="21">
        <f t="shared" si="3"/>
        <v>9846297437.3899994</v>
      </c>
      <c r="M10" s="21">
        <f t="shared" si="3"/>
        <v>42578033033.360001</v>
      </c>
      <c r="N10" s="22">
        <f t="shared" si="0"/>
        <v>0.60209900211211043</v>
      </c>
      <c r="O10" s="21">
        <f t="shared" si="3"/>
        <v>6722207324.5200005</v>
      </c>
      <c r="P10" s="21">
        <f t="shared" si="3"/>
        <v>6126652816.7399998</v>
      </c>
      <c r="Q10" s="21">
        <f t="shared" si="3"/>
        <v>6073018718.7399998</v>
      </c>
      <c r="R10" s="22">
        <f t="shared" si="1"/>
        <v>8.5878990875332309E-2</v>
      </c>
    </row>
    <row r="11" spans="1:18" ht="36" customHeight="1" x14ac:dyDescent="0.2">
      <c r="A11" s="9" t="s">
        <v>50</v>
      </c>
      <c r="B11" s="10" t="s">
        <v>38</v>
      </c>
      <c r="C11" s="10" t="s">
        <v>39</v>
      </c>
      <c r="D11" s="10" t="s">
        <v>40</v>
      </c>
      <c r="E11" s="11" t="s">
        <v>52</v>
      </c>
      <c r="F11" s="14">
        <v>340000000</v>
      </c>
      <c r="G11" s="14">
        <v>0</v>
      </c>
      <c r="H11" s="14">
        <v>0</v>
      </c>
      <c r="I11" s="14">
        <v>340000000</v>
      </c>
      <c r="J11" s="14">
        <v>0</v>
      </c>
      <c r="K11" s="14">
        <v>0</v>
      </c>
      <c r="L11" s="14">
        <v>340000000</v>
      </c>
      <c r="M11" s="14">
        <v>0</v>
      </c>
      <c r="N11" s="31">
        <f t="shared" si="0"/>
        <v>0</v>
      </c>
      <c r="O11" s="14">
        <v>0</v>
      </c>
      <c r="P11" s="14">
        <v>0</v>
      </c>
      <c r="Q11" s="14">
        <v>0</v>
      </c>
      <c r="R11" s="31">
        <f t="shared" si="1"/>
        <v>0</v>
      </c>
    </row>
    <row r="12" spans="1:18" ht="24" customHeight="1" x14ac:dyDescent="0.2">
      <c r="A12" s="9" t="s">
        <v>53</v>
      </c>
      <c r="B12" s="10" t="s">
        <v>38</v>
      </c>
      <c r="C12" s="10" t="s">
        <v>39</v>
      </c>
      <c r="D12" s="10" t="s">
        <v>40</v>
      </c>
      <c r="E12" s="11" t="s">
        <v>55</v>
      </c>
      <c r="F12" s="14">
        <v>20385000000</v>
      </c>
      <c r="G12" s="14">
        <v>0</v>
      </c>
      <c r="H12" s="14">
        <v>0</v>
      </c>
      <c r="I12" s="14">
        <v>20385000000</v>
      </c>
      <c r="J12" s="14">
        <v>20385000000</v>
      </c>
      <c r="K12" s="14">
        <v>0</v>
      </c>
      <c r="L12" s="14">
        <v>0</v>
      </c>
      <c r="M12" s="14">
        <v>0</v>
      </c>
      <c r="N12" s="31">
        <f t="shared" si="0"/>
        <v>0</v>
      </c>
      <c r="O12" s="14">
        <v>0</v>
      </c>
      <c r="P12" s="14">
        <v>0</v>
      </c>
      <c r="Q12" s="14">
        <v>0</v>
      </c>
      <c r="R12" s="31">
        <f t="shared" si="1"/>
        <v>0</v>
      </c>
    </row>
    <row r="13" spans="1:18" ht="36" customHeight="1" x14ac:dyDescent="0.2">
      <c r="A13" s="9" t="s">
        <v>56</v>
      </c>
      <c r="B13" s="10" t="s">
        <v>38</v>
      </c>
      <c r="C13" s="10" t="s">
        <v>39</v>
      </c>
      <c r="D13" s="10" t="s">
        <v>40</v>
      </c>
      <c r="E13" s="11" t="s">
        <v>59</v>
      </c>
      <c r="F13" s="14">
        <v>2188000000</v>
      </c>
      <c r="G13" s="14">
        <v>0</v>
      </c>
      <c r="H13" s="14">
        <v>0</v>
      </c>
      <c r="I13" s="14">
        <v>2188000000</v>
      </c>
      <c r="J13" s="14">
        <v>0</v>
      </c>
      <c r="K13" s="14">
        <v>2188000000</v>
      </c>
      <c r="L13" s="14">
        <v>0</v>
      </c>
      <c r="M13" s="14">
        <v>583700942</v>
      </c>
      <c r="N13" s="31">
        <f t="shared" si="0"/>
        <v>0.266773739488117</v>
      </c>
      <c r="O13" s="14">
        <v>583700942</v>
      </c>
      <c r="P13" s="14">
        <v>583700942</v>
      </c>
      <c r="Q13" s="14">
        <v>583700942</v>
      </c>
      <c r="R13" s="31">
        <f t="shared" si="1"/>
        <v>0.266773739488117</v>
      </c>
    </row>
    <row r="14" spans="1:18" x14ac:dyDescent="0.2">
      <c r="A14" s="9" t="s">
        <v>60</v>
      </c>
      <c r="B14" s="10" t="s">
        <v>38</v>
      </c>
      <c r="C14" s="10" t="s">
        <v>39</v>
      </c>
      <c r="D14" s="10" t="s">
        <v>40</v>
      </c>
      <c r="E14" s="11" t="s">
        <v>62</v>
      </c>
      <c r="F14" s="14">
        <v>44000000</v>
      </c>
      <c r="G14" s="14">
        <v>0</v>
      </c>
      <c r="H14" s="14">
        <v>0</v>
      </c>
      <c r="I14" s="14">
        <v>44000000</v>
      </c>
      <c r="J14" s="14">
        <v>0</v>
      </c>
      <c r="K14" s="14">
        <v>0</v>
      </c>
      <c r="L14" s="14">
        <v>44000000</v>
      </c>
      <c r="M14" s="14">
        <v>0</v>
      </c>
      <c r="N14" s="31">
        <f t="shared" si="0"/>
        <v>0</v>
      </c>
      <c r="O14" s="14">
        <v>0</v>
      </c>
      <c r="P14" s="14">
        <v>0</v>
      </c>
      <c r="Q14" s="14">
        <v>0</v>
      </c>
      <c r="R14" s="31">
        <f t="shared" si="1"/>
        <v>0</v>
      </c>
    </row>
    <row r="15" spans="1:18" x14ac:dyDescent="0.2">
      <c r="A15" s="9" t="s">
        <v>63</v>
      </c>
      <c r="B15" s="10" t="s">
        <v>38</v>
      </c>
      <c r="C15" s="10" t="s">
        <v>39</v>
      </c>
      <c r="D15" s="10" t="s">
        <v>40</v>
      </c>
      <c r="E15" s="11" t="s">
        <v>64</v>
      </c>
      <c r="F15" s="14">
        <v>20000000000</v>
      </c>
      <c r="G15" s="14">
        <v>0</v>
      </c>
      <c r="H15" s="14">
        <v>0</v>
      </c>
      <c r="I15" s="14">
        <v>20000000000</v>
      </c>
      <c r="J15" s="14">
        <v>0</v>
      </c>
      <c r="K15" s="14">
        <v>20000000000</v>
      </c>
      <c r="L15" s="14">
        <v>0</v>
      </c>
      <c r="M15" s="14">
        <v>251428465</v>
      </c>
      <c r="N15" s="31">
        <f t="shared" si="0"/>
        <v>1.257142325E-2</v>
      </c>
      <c r="O15" s="14">
        <v>146017680</v>
      </c>
      <c r="P15" s="14">
        <v>146017680</v>
      </c>
      <c r="Q15" s="14">
        <v>90133968</v>
      </c>
      <c r="R15" s="31">
        <f t="shared" si="1"/>
        <v>4.5066984000000001E-3</v>
      </c>
    </row>
    <row r="16" spans="1:18" x14ac:dyDescent="0.2">
      <c r="A16" s="18"/>
      <c r="B16" s="19"/>
      <c r="C16" s="19"/>
      <c r="D16" s="19"/>
      <c r="E16" s="20" t="s">
        <v>99</v>
      </c>
      <c r="F16" s="21">
        <f>SUM(F11:F15)</f>
        <v>42957000000</v>
      </c>
      <c r="G16" s="21">
        <f t="shared" ref="G16:Q16" si="4">SUM(G11:G15)</f>
        <v>0</v>
      </c>
      <c r="H16" s="21">
        <f t="shared" si="4"/>
        <v>0</v>
      </c>
      <c r="I16" s="21">
        <f t="shared" si="4"/>
        <v>42957000000</v>
      </c>
      <c r="J16" s="21">
        <f t="shared" si="4"/>
        <v>20385000000</v>
      </c>
      <c r="K16" s="21">
        <f t="shared" si="4"/>
        <v>22188000000</v>
      </c>
      <c r="L16" s="21">
        <f t="shared" si="4"/>
        <v>384000000</v>
      </c>
      <c r="M16" s="21">
        <f t="shared" si="4"/>
        <v>835129407</v>
      </c>
      <c r="N16" s="22">
        <f t="shared" si="0"/>
        <v>1.9441055171450519E-2</v>
      </c>
      <c r="O16" s="21">
        <f t="shared" si="4"/>
        <v>729718622</v>
      </c>
      <c r="P16" s="21">
        <f t="shared" si="4"/>
        <v>729718622</v>
      </c>
      <c r="Q16" s="21">
        <f t="shared" si="4"/>
        <v>673834910</v>
      </c>
      <c r="R16" s="22">
        <f t="shared" si="1"/>
        <v>1.5686265567893473E-2</v>
      </c>
    </row>
    <row r="17" spans="1:18" ht="12" customHeight="1" x14ac:dyDescent="0.2">
      <c r="A17" s="9" t="s">
        <v>65</v>
      </c>
      <c r="B17" s="10" t="s">
        <v>38</v>
      </c>
      <c r="C17" s="10" t="s">
        <v>39</v>
      </c>
      <c r="D17" s="10" t="s">
        <v>40</v>
      </c>
      <c r="E17" s="11" t="s">
        <v>67</v>
      </c>
      <c r="F17" s="14">
        <v>2798000000</v>
      </c>
      <c r="G17" s="14">
        <v>0</v>
      </c>
      <c r="H17" s="14">
        <v>0</v>
      </c>
      <c r="I17" s="14">
        <v>2798000000</v>
      </c>
      <c r="J17" s="14">
        <v>0</v>
      </c>
      <c r="K17" s="14">
        <v>2798000000</v>
      </c>
      <c r="L17" s="14">
        <v>0</v>
      </c>
      <c r="M17" s="14">
        <v>0</v>
      </c>
      <c r="N17" s="31">
        <f t="shared" si="0"/>
        <v>0</v>
      </c>
      <c r="O17" s="14">
        <v>0</v>
      </c>
      <c r="P17" s="14">
        <v>0</v>
      </c>
      <c r="Q17" s="14">
        <v>0</v>
      </c>
      <c r="R17" s="31">
        <f t="shared" si="1"/>
        <v>0</v>
      </c>
    </row>
    <row r="18" spans="1:18" x14ac:dyDescent="0.2">
      <c r="A18" s="18"/>
      <c r="B18" s="19"/>
      <c r="C18" s="19"/>
      <c r="D18" s="19"/>
      <c r="E18" s="20" t="s">
        <v>100</v>
      </c>
      <c r="F18" s="21">
        <v>2798000000</v>
      </c>
      <c r="G18" s="21">
        <v>0</v>
      </c>
      <c r="H18" s="21">
        <v>0</v>
      </c>
      <c r="I18" s="21">
        <v>2798000000</v>
      </c>
      <c r="J18" s="21">
        <v>0</v>
      </c>
      <c r="K18" s="21">
        <v>2798000000</v>
      </c>
      <c r="L18" s="21">
        <v>0</v>
      </c>
      <c r="M18" s="21">
        <v>0</v>
      </c>
      <c r="N18" s="22">
        <f t="shared" si="0"/>
        <v>0</v>
      </c>
      <c r="O18" s="21">
        <v>0</v>
      </c>
      <c r="P18" s="21">
        <v>0</v>
      </c>
      <c r="Q18" s="21">
        <v>0</v>
      </c>
      <c r="R18" s="22">
        <f t="shared" si="1"/>
        <v>0</v>
      </c>
    </row>
    <row r="19" spans="1:18" ht="12" customHeight="1" x14ac:dyDescent="0.2">
      <c r="A19" s="9" t="s">
        <v>68</v>
      </c>
      <c r="B19" s="10" t="s">
        <v>38</v>
      </c>
      <c r="C19" s="10" t="s">
        <v>39</v>
      </c>
      <c r="D19" s="10" t="s">
        <v>40</v>
      </c>
      <c r="E19" s="11" t="s">
        <v>70</v>
      </c>
      <c r="F19" s="14">
        <v>1187000000</v>
      </c>
      <c r="G19" s="14">
        <v>0</v>
      </c>
      <c r="H19" s="14">
        <v>0</v>
      </c>
      <c r="I19" s="14">
        <v>1187000000</v>
      </c>
      <c r="J19" s="14">
        <v>0</v>
      </c>
      <c r="K19" s="14">
        <v>1187000000</v>
      </c>
      <c r="L19" s="14">
        <v>0</v>
      </c>
      <c r="M19" s="14">
        <v>950119179.99000001</v>
      </c>
      <c r="N19" s="31">
        <f t="shared" si="0"/>
        <v>0.80043738836562761</v>
      </c>
      <c r="O19" s="14">
        <v>938134580.99000001</v>
      </c>
      <c r="P19" s="14">
        <v>925360037.63</v>
      </c>
      <c r="Q19" s="14">
        <v>902528892.63</v>
      </c>
      <c r="R19" s="31">
        <f t="shared" si="1"/>
        <v>0.76034447567818031</v>
      </c>
    </row>
    <row r="20" spans="1:18" ht="12" customHeight="1" x14ac:dyDescent="0.2">
      <c r="A20" s="9" t="s">
        <v>71</v>
      </c>
      <c r="B20" s="10" t="s">
        <v>38</v>
      </c>
      <c r="C20" s="10" t="s">
        <v>39</v>
      </c>
      <c r="D20" s="10" t="s">
        <v>40</v>
      </c>
      <c r="E20" s="11" t="s">
        <v>72</v>
      </c>
      <c r="F20" s="14">
        <v>10000000</v>
      </c>
      <c r="G20" s="14">
        <v>0</v>
      </c>
      <c r="H20" s="14">
        <v>0</v>
      </c>
      <c r="I20" s="14">
        <v>10000000</v>
      </c>
      <c r="J20" s="14">
        <v>0</v>
      </c>
      <c r="K20" s="14">
        <v>10000000</v>
      </c>
      <c r="L20" s="14">
        <v>0</v>
      </c>
      <c r="M20" s="14">
        <v>446532.05</v>
      </c>
      <c r="N20" s="31">
        <f t="shared" si="0"/>
        <v>4.4653205000000001E-2</v>
      </c>
      <c r="O20" s="14">
        <v>446532.05</v>
      </c>
      <c r="P20" s="14">
        <v>446532.05</v>
      </c>
      <c r="Q20" s="14">
        <v>446532.05</v>
      </c>
      <c r="R20" s="31">
        <f t="shared" si="1"/>
        <v>4.4653205000000001E-2</v>
      </c>
    </row>
    <row r="21" spans="1:18" ht="12" customHeight="1" x14ac:dyDescent="0.2">
      <c r="A21" s="9" t="s">
        <v>73</v>
      </c>
      <c r="B21" s="10" t="s">
        <v>38</v>
      </c>
      <c r="C21" s="10" t="s">
        <v>74</v>
      </c>
      <c r="D21" s="10" t="s">
        <v>75</v>
      </c>
      <c r="E21" s="11" t="s">
        <v>76</v>
      </c>
      <c r="F21" s="14">
        <v>2722000000</v>
      </c>
      <c r="G21" s="14">
        <v>0</v>
      </c>
      <c r="H21" s="14">
        <v>0</v>
      </c>
      <c r="I21" s="14">
        <v>2722000000</v>
      </c>
      <c r="J21" s="14">
        <v>0</v>
      </c>
      <c r="K21" s="14">
        <v>0</v>
      </c>
      <c r="L21" s="14">
        <v>2722000000</v>
      </c>
      <c r="M21" s="14">
        <v>0</v>
      </c>
      <c r="N21" s="31">
        <f t="shared" si="0"/>
        <v>0</v>
      </c>
      <c r="O21" s="14">
        <v>0</v>
      </c>
      <c r="P21" s="14">
        <v>0</v>
      </c>
      <c r="Q21" s="14">
        <v>0</v>
      </c>
      <c r="R21" s="31">
        <f t="shared" si="1"/>
        <v>0</v>
      </c>
    </row>
    <row r="22" spans="1:18" ht="22.5" x14ac:dyDescent="0.2">
      <c r="A22" s="9" t="s">
        <v>77</v>
      </c>
      <c r="B22" s="10" t="s">
        <v>38</v>
      </c>
      <c r="C22" s="10" t="s">
        <v>39</v>
      </c>
      <c r="D22" s="10" t="s">
        <v>40</v>
      </c>
      <c r="E22" s="11" t="s">
        <v>78</v>
      </c>
      <c r="F22" s="14">
        <v>33000000</v>
      </c>
      <c r="G22" s="14">
        <v>0</v>
      </c>
      <c r="H22" s="14">
        <v>0</v>
      </c>
      <c r="I22" s="14">
        <v>33000000</v>
      </c>
      <c r="J22" s="14">
        <v>0</v>
      </c>
      <c r="K22" s="14">
        <v>0</v>
      </c>
      <c r="L22" s="14">
        <v>33000000</v>
      </c>
      <c r="M22" s="14">
        <v>0</v>
      </c>
      <c r="N22" s="31">
        <f t="shared" si="0"/>
        <v>0</v>
      </c>
      <c r="O22" s="14">
        <v>0</v>
      </c>
      <c r="P22" s="14">
        <v>0</v>
      </c>
      <c r="Q22" s="14">
        <v>0</v>
      </c>
      <c r="R22" s="31">
        <f t="shared" si="1"/>
        <v>0</v>
      </c>
    </row>
    <row r="23" spans="1:18" ht="22.5" x14ac:dyDescent="0.2">
      <c r="A23" s="9" t="s">
        <v>79</v>
      </c>
      <c r="B23" s="10" t="s">
        <v>38</v>
      </c>
      <c r="C23" s="10" t="s">
        <v>39</v>
      </c>
      <c r="D23" s="10" t="s">
        <v>40</v>
      </c>
      <c r="E23" s="11" t="s">
        <v>81</v>
      </c>
      <c r="F23" s="14">
        <v>2185000000</v>
      </c>
      <c r="G23" s="14">
        <v>0</v>
      </c>
      <c r="H23" s="14">
        <v>0</v>
      </c>
      <c r="I23" s="14">
        <v>2185000000</v>
      </c>
      <c r="J23" s="14">
        <v>0</v>
      </c>
      <c r="K23" s="14">
        <v>2165000000</v>
      </c>
      <c r="L23" s="14">
        <v>20000000</v>
      </c>
      <c r="M23" s="14">
        <v>10902972</v>
      </c>
      <c r="N23" s="31">
        <f t="shared" si="0"/>
        <v>4.9899185354691077E-3</v>
      </c>
      <c r="O23" s="14">
        <v>10902972</v>
      </c>
      <c r="P23" s="14">
        <v>10902972</v>
      </c>
      <c r="Q23" s="14">
        <v>10902972</v>
      </c>
      <c r="R23" s="31">
        <f t="shared" si="1"/>
        <v>4.9899185354691077E-3</v>
      </c>
    </row>
    <row r="24" spans="1:18" ht="22.5" x14ac:dyDescent="0.2">
      <c r="A24" s="18"/>
      <c r="B24" s="19"/>
      <c r="C24" s="19"/>
      <c r="D24" s="19"/>
      <c r="E24" s="20" t="s">
        <v>101</v>
      </c>
      <c r="F24" s="21">
        <f>SUM(F19:F23)</f>
        <v>6137000000</v>
      </c>
      <c r="G24" s="21">
        <f t="shared" ref="G24:Q24" si="5">SUM(G19:G23)</f>
        <v>0</v>
      </c>
      <c r="H24" s="21">
        <f t="shared" si="5"/>
        <v>0</v>
      </c>
      <c r="I24" s="21">
        <f t="shared" si="5"/>
        <v>6137000000</v>
      </c>
      <c r="J24" s="21">
        <f t="shared" si="5"/>
        <v>0</v>
      </c>
      <c r="K24" s="21">
        <f t="shared" si="5"/>
        <v>3362000000</v>
      </c>
      <c r="L24" s="21">
        <f t="shared" si="5"/>
        <v>2775000000</v>
      </c>
      <c r="M24" s="21">
        <f t="shared" si="5"/>
        <v>961468684.03999996</v>
      </c>
      <c r="N24" s="22">
        <f t="shared" si="0"/>
        <v>0.15666753854326218</v>
      </c>
      <c r="O24" s="21">
        <f t="shared" si="5"/>
        <v>949484085.03999996</v>
      </c>
      <c r="P24" s="21">
        <f t="shared" si="5"/>
        <v>936709541.67999995</v>
      </c>
      <c r="Q24" s="21">
        <f t="shared" si="5"/>
        <v>913878396.67999995</v>
      </c>
      <c r="R24" s="22">
        <f t="shared" si="1"/>
        <v>0.14891288849274889</v>
      </c>
    </row>
    <row r="25" spans="1:18" x14ac:dyDescent="0.2">
      <c r="A25" s="23"/>
      <c r="B25" s="24"/>
      <c r="C25" s="24"/>
      <c r="D25" s="24"/>
      <c r="E25" s="25" t="s">
        <v>102</v>
      </c>
      <c r="F25" s="26">
        <f>F8+F10+F16+F18+F24</f>
        <v>1235106000000</v>
      </c>
      <c r="G25" s="26">
        <f t="shared" ref="G25:Q25" si="6">G8+G10+G16+G18+G24</f>
        <v>0</v>
      </c>
      <c r="H25" s="26">
        <f t="shared" si="6"/>
        <v>0</v>
      </c>
      <c r="I25" s="26">
        <f t="shared" si="6"/>
        <v>1235106000000</v>
      </c>
      <c r="J25" s="26">
        <f t="shared" si="6"/>
        <v>20385000000</v>
      </c>
      <c r="K25" s="26">
        <f t="shared" si="6"/>
        <v>1201715702562.6101</v>
      </c>
      <c r="L25" s="26">
        <f t="shared" si="6"/>
        <v>13005297437.389999</v>
      </c>
      <c r="M25" s="26">
        <f t="shared" si="6"/>
        <v>206502687854.39999</v>
      </c>
      <c r="N25" s="27">
        <f t="shared" si="0"/>
        <v>0.16719430385278672</v>
      </c>
      <c r="O25" s="26">
        <f t="shared" si="6"/>
        <v>170529466761.56</v>
      </c>
      <c r="P25" s="26">
        <f t="shared" si="6"/>
        <v>169921137710.41998</v>
      </c>
      <c r="Q25" s="26">
        <f t="shared" si="6"/>
        <v>169788788755.41998</v>
      </c>
      <c r="R25" s="27">
        <f t="shared" si="1"/>
        <v>0.1374690016528298</v>
      </c>
    </row>
    <row r="26" spans="1:18" ht="84" customHeight="1" x14ac:dyDescent="0.2">
      <c r="A26" s="9" t="s">
        <v>82</v>
      </c>
      <c r="B26" s="10" t="s">
        <v>38</v>
      </c>
      <c r="C26" s="10" t="s">
        <v>74</v>
      </c>
      <c r="D26" s="10" t="s">
        <v>40</v>
      </c>
      <c r="E26" s="30" t="s">
        <v>105</v>
      </c>
      <c r="F26" s="14">
        <v>40620927668</v>
      </c>
      <c r="G26" s="14">
        <v>0</v>
      </c>
      <c r="H26" s="14">
        <v>0</v>
      </c>
      <c r="I26" s="14">
        <v>40620927668</v>
      </c>
      <c r="J26" s="14">
        <v>0</v>
      </c>
      <c r="K26" s="14">
        <v>9951802383</v>
      </c>
      <c r="L26" s="14">
        <v>30669125285</v>
      </c>
      <c r="M26" s="14">
        <v>9064899339.3299999</v>
      </c>
      <c r="N26" s="31">
        <f t="shared" si="0"/>
        <v>0.22315835358115338</v>
      </c>
      <c r="O26" s="14">
        <v>4400000</v>
      </c>
      <c r="P26" s="14">
        <v>2200000</v>
      </c>
      <c r="Q26" s="14">
        <v>2200000</v>
      </c>
      <c r="R26" s="31">
        <f t="shared" si="1"/>
        <v>5.4159275188909503E-5</v>
      </c>
    </row>
    <row r="27" spans="1:18" ht="84" customHeight="1" x14ac:dyDescent="0.2">
      <c r="A27" s="9" t="s">
        <v>89</v>
      </c>
      <c r="B27" s="10" t="s">
        <v>38</v>
      </c>
      <c r="C27" s="10" t="s">
        <v>74</v>
      </c>
      <c r="D27" s="10" t="s">
        <v>40</v>
      </c>
      <c r="E27" s="30" t="s">
        <v>106</v>
      </c>
      <c r="F27" s="14">
        <v>37525447500</v>
      </c>
      <c r="G27" s="14">
        <v>0</v>
      </c>
      <c r="H27" s="14">
        <v>0</v>
      </c>
      <c r="I27" s="14">
        <v>37525447500</v>
      </c>
      <c r="J27" s="14">
        <v>0</v>
      </c>
      <c r="K27" s="14">
        <v>12048572533.17</v>
      </c>
      <c r="L27" s="14">
        <v>25476874966.830002</v>
      </c>
      <c r="M27" s="14">
        <v>2085895277.3299999</v>
      </c>
      <c r="N27" s="31">
        <f t="shared" si="0"/>
        <v>5.5586153298504963E-2</v>
      </c>
      <c r="O27" s="14">
        <v>26495565.52</v>
      </c>
      <c r="P27" s="14">
        <v>26495565.52</v>
      </c>
      <c r="Q27" s="14">
        <v>26495565.52</v>
      </c>
      <c r="R27" s="31">
        <f t="shared" si="1"/>
        <v>7.0606927525647758E-4</v>
      </c>
    </row>
    <row r="28" spans="1:18" ht="72" customHeight="1" x14ac:dyDescent="0.2">
      <c r="A28" s="9" t="s">
        <v>91</v>
      </c>
      <c r="B28" s="10" t="s">
        <v>38</v>
      </c>
      <c r="C28" s="10" t="s">
        <v>74</v>
      </c>
      <c r="D28" s="10" t="s">
        <v>40</v>
      </c>
      <c r="E28" s="30" t="s">
        <v>107</v>
      </c>
      <c r="F28" s="14">
        <v>58666341362</v>
      </c>
      <c r="G28" s="14">
        <v>0</v>
      </c>
      <c r="H28" s="14">
        <v>0</v>
      </c>
      <c r="I28" s="14">
        <v>58666341362</v>
      </c>
      <c r="J28" s="14">
        <v>0</v>
      </c>
      <c r="K28" s="14">
        <v>23024414634</v>
      </c>
      <c r="L28" s="14">
        <v>35641926728</v>
      </c>
      <c r="M28" s="14">
        <v>9052314634</v>
      </c>
      <c r="N28" s="31">
        <f t="shared" si="0"/>
        <v>0.15430167322251773</v>
      </c>
      <c r="O28" s="14">
        <v>0</v>
      </c>
      <c r="P28" s="14">
        <v>0</v>
      </c>
      <c r="Q28" s="14">
        <v>0</v>
      </c>
      <c r="R28" s="31">
        <f t="shared" si="1"/>
        <v>0</v>
      </c>
    </row>
    <row r="29" spans="1:18" x14ac:dyDescent="0.2">
      <c r="A29" s="18"/>
      <c r="B29" s="19"/>
      <c r="C29" s="19"/>
      <c r="D29" s="19"/>
      <c r="E29" s="28" t="s">
        <v>103</v>
      </c>
      <c r="F29" s="21">
        <f>SUM(F26:F28)</f>
        <v>136812716530</v>
      </c>
      <c r="G29" s="21">
        <f t="shared" ref="G29:Q29" si="7">SUM(G26:G28)</f>
        <v>0</v>
      </c>
      <c r="H29" s="21">
        <f t="shared" si="7"/>
        <v>0</v>
      </c>
      <c r="I29" s="21">
        <f t="shared" si="7"/>
        <v>136812716530</v>
      </c>
      <c r="J29" s="21">
        <f t="shared" si="7"/>
        <v>0</v>
      </c>
      <c r="K29" s="21">
        <f t="shared" si="7"/>
        <v>45024789550.169998</v>
      </c>
      <c r="L29" s="21">
        <f t="shared" si="7"/>
        <v>91787926979.830002</v>
      </c>
      <c r="M29" s="21">
        <f t="shared" si="7"/>
        <v>20203109250.66</v>
      </c>
      <c r="N29" s="22">
        <f t="shared" si="0"/>
        <v>0.14766982019708602</v>
      </c>
      <c r="O29" s="21">
        <f t="shared" si="7"/>
        <v>30895565.52</v>
      </c>
      <c r="P29" s="21">
        <f t="shared" si="7"/>
        <v>28695565.52</v>
      </c>
      <c r="Q29" s="21">
        <f t="shared" si="7"/>
        <v>28695565.52</v>
      </c>
      <c r="R29" s="22">
        <f t="shared" si="1"/>
        <v>2.0974340871089784E-4</v>
      </c>
    </row>
    <row r="30" spans="1:18" x14ac:dyDescent="0.2">
      <c r="A30" s="23"/>
      <c r="B30" s="24"/>
      <c r="C30" s="24"/>
      <c r="D30" s="24"/>
      <c r="E30" s="29" t="s">
        <v>104</v>
      </c>
      <c r="F30" s="26">
        <f>F25+F29</f>
        <v>1371918716530</v>
      </c>
      <c r="G30" s="26">
        <f t="shared" ref="G30:Q30" si="8">G25+G29</f>
        <v>0</v>
      </c>
      <c r="H30" s="26">
        <f t="shared" si="8"/>
        <v>0</v>
      </c>
      <c r="I30" s="26">
        <f t="shared" si="8"/>
        <v>1371918716530</v>
      </c>
      <c r="J30" s="26">
        <f t="shared" si="8"/>
        <v>20385000000</v>
      </c>
      <c r="K30" s="26">
        <f t="shared" si="8"/>
        <v>1246740492112.78</v>
      </c>
      <c r="L30" s="26">
        <f t="shared" si="8"/>
        <v>104793224417.22</v>
      </c>
      <c r="M30" s="26">
        <f t="shared" si="8"/>
        <v>226705797105.06</v>
      </c>
      <c r="N30" s="27">
        <f t="shared" si="0"/>
        <v>0.16524725143955171</v>
      </c>
      <c r="O30" s="26">
        <f t="shared" si="8"/>
        <v>170560362327.07999</v>
      </c>
      <c r="P30" s="26">
        <f t="shared" si="8"/>
        <v>169949833275.93997</v>
      </c>
      <c r="Q30" s="26">
        <f t="shared" si="8"/>
        <v>169817484320.93997</v>
      </c>
      <c r="R30" s="27">
        <f t="shared" si="1"/>
        <v>0.12378100996424925</v>
      </c>
    </row>
  </sheetData>
  <printOptions horizontalCentered="1" verticalCentered="1"/>
  <pageMargins left="0.39370078740157483" right="0.39370078740157483" top="0.39370078740157483" bottom="0.39370078740157483" header="0.19685039370078741" footer="0.19685039370078741"/>
  <pageSetup paperSize="5" scale="5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29 FEBRERO 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PGN</dc:creator>
  <cp:lastModifiedBy>Carlos Mauricio Moreno Ramirez</cp:lastModifiedBy>
  <cp:lastPrinted>2024-03-22T19:22:29Z</cp:lastPrinted>
  <dcterms:created xsi:type="dcterms:W3CDTF">2024-03-01T18:54:48Z</dcterms:created>
  <dcterms:modified xsi:type="dcterms:W3CDTF">2024-03-22T19:24:16Z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